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333263\Documents\Inspections 2023-2024\Planning and preparation for inspection\Data Tables\2-year data excl TFS -with PLs for scrutiny work Oct 2023\"/>
    </mc:Choice>
  </mc:AlternateContent>
  <xr:revisionPtr revIDLastSave="0" documentId="13_ncr:1_{B13AFF7B-231A-48BD-A251-EEDC64682E6E}" xr6:coauthVersionLast="47" xr6:coauthVersionMax="47" xr10:uidLastSave="{00000000-0000-0000-0000-000000000000}"/>
  <bookViews>
    <workbookView xWindow="-28920" yWindow="-2850" windowWidth="29040" windowHeight="15840" tabRatio="524" xr2:uid="{00000000-000D-0000-FFFF-FFFF00000000}"/>
  </bookViews>
  <sheets>
    <sheet name="Instructions" sheetId="41" r:id="rId1"/>
    <sheet name="Tb 1 Literacy" sheetId="40" r:id="rId2"/>
    <sheet name="Tb 2 Numeracy" sheetId="57" r:id="rId3"/>
    <sheet name="Tb 3 ICT" sheetId="54" r:id="rId4"/>
    <sheet name="Tb 4 2- year Summary" sheetId="49" r:id="rId5"/>
    <sheet name="Analysis 2-year summary" sheetId="58" r:id="rId6"/>
  </sheets>
  <definedNames>
    <definedName name="ACH_T3" localSheetId="2">#REF!</definedName>
    <definedName name="ACH_T3" localSheetId="3">#REF!</definedName>
    <definedName name="ACH_T3" localSheetId="4">#REF!</definedName>
    <definedName name="ACH_T3">#REF!</definedName>
    <definedName name="ACH_T4" localSheetId="4">#REF!</definedName>
    <definedName name="ACH_T4">#REF!</definedName>
    <definedName name="_xlnm.Print_Area" localSheetId="1">'Tb 1 Literacy'!$A$1:$J$56</definedName>
    <definedName name="_xlnm.Print_Area" localSheetId="2">'Tb 2 Numeracy'!$A$1:$J$56</definedName>
    <definedName name="_xlnm.Print_Area" localSheetId="3">'Tb 3 ICT'!$A$1:$J$33</definedName>
    <definedName name="_xlnm.Print_Area" localSheetId="4">'Tb 4 2- year Summary'!$A$1:$O$36</definedName>
    <definedName name="PROG_T5" localSheetId="2">#REF!</definedName>
    <definedName name="PROG_T5" localSheetId="3">#REF!</definedName>
    <definedName name="PROG_T5" localSheetId="4">#REF!</definedName>
    <definedName name="PROG_T5">#REF!</definedName>
    <definedName name="RET_T1" localSheetId="2">#REF!</definedName>
    <definedName name="RET_T1" localSheetId="3">#REF!</definedName>
    <definedName name="RET_T1" localSheetId="4">#REF!</definedName>
    <definedName name="RET_T1">#REF!</definedName>
    <definedName name="RET_T2" localSheetId="2">#REF!</definedName>
    <definedName name="RET_T2" localSheetId="3">#REF!</definedName>
    <definedName name="RET_T2" localSheetId="4">#REF!</definedName>
    <definedName name="RET_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40" l="1"/>
  <c r="I26" i="40"/>
  <c r="BJ6" i="58" l="1"/>
  <c r="BI6" i="58"/>
  <c r="BE6" i="58"/>
  <c r="BF6" i="58"/>
  <c r="BG6" i="58"/>
  <c r="BH6" i="58"/>
  <c r="BD6" i="58"/>
  <c r="BC6" i="58"/>
  <c r="BB6" i="58"/>
  <c r="AX6" i="58"/>
  <c r="BL6" i="58" s="1"/>
  <c r="AY6" i="58"/>
  <c r="AZ6" i="58"/>
  <c r="BA6" i="58"/>
  <c r="AW6" i="58"/>
  <c r="AT6" i="58"/>
  <c r="AS6" i="58"/>
  <c r="AO6" i="58"/>
  <c r="AP6" i="58"/>
  <c r="AQ6" i="58"/>
  <c r="AR6" i="58"/>
  <c r="AN6" i="58"/>
  <c r="AM6" i="58"/>
  <c r="AL6" i="58"/>
  <c r="AH6" i="58"/>
  <c r="AI6" i="58"/>
  <c r="AJ6" i="58"/>
  <c r="AK6" i="58"/>
  <c r="AG6" i="58"/>
  <c r="AF6" i="58"/>
  <c r="AE6" i="58"/>
  <c r="AA6" i="58"/>
  <c r="AB6" i="58"/>
  <c r="AC6" i="58"/>
  <c r="AD6" i="58"/>
  <c r="Z6" i="58"/>
  <c r="Y6" i="58"/>
  <c r="W6" i="58"/>
  <c r="V6" i="58"/>
  <c r="R6" i="58"/>
  <c r="S6" i="58"/>
  <c r="T6" i="58"/>
  <c r="U6" i="58"/>
  <c r="Q6" i="58"/>
  <c r="P6" i="58"/>
  <c r="O6" i="58"/>
  <c r="K6" i="58"/>
  <c r="L6" i="58"/>
  <c r="M6" i="58"/>
  <c r="N6" i="58"/>
  <c r="J6" i="58"/>
  <c r="I6" i="58"/>
  <c r="H6" i="58"/>
  <c r="D6" i="58"/>
  <c r="E6" i="58"/>
  <c r="F6" i="58"/>
  <c r="G6" i="58"/>
  <c r="C6" i="58"/>
  <c r="I25" i="49"/>
  <c r="H25" i="49"/>
  <c r="I24" i="49"/>
  <c r="H24" i="49"/>
  <c r="I17" i="49"/>
  <c r="K17" i="49" s="1"/>
  <c r="L33" i="49" s="1"/>
  <c r="H17" i="49"/>
  <c r="I16" i="49"/>
  <c r="H16" i="49"/>
  <c r="I15" i="49"/>
  <c r="J15" i="49" s="1"/>
  <c r="J33" i="49" s="1"/>
  <c r="H15" i="49"/>
  <c r="I8" i="49"/>
  <c r="H8" i="49"/>
  <c r="I7" i="49"/>
  <c r="H7" i="49"/>
  <c r="C25" i="49"/>
  <c r="D25" i="49"/>
  <c r="E25" i="49"/>
  <c r="F25" i="49"/>
  <c r="B25" i="49"/>
  <c r="C24" i="49"/>
  <c r="D24" i="49"/>
  <c r="E24" i="49"/>
  <c r="F24" i="49"/>
  <c r="B24" i="49"/>
  <c r="C17" i="49"/>
  <c r="D17" i="49"/>
  <c r="E17" i="49"/>
  <c r="F17" i="49"/>
  <c r="B17" i="49"/>
  <c r="C16" i="49"/>
  <c r="D16" i="49"/>
  <c r="E16" i="49"/>
  <c r="J16" i="49" s="1"/>
  <c r="K33" i="49" s="1"/>
  <c r="F16" i="49"/>
  <c r="B16" i="49"/>
  <c r="C15" i="49"/>
  <c r="D15" i="49"/>
  <c r="E15" i="49"/>
  <c r="F15" i="49"/>
  <c r="B15" i="49"/>
  <c r="I9" i="49"/>
  <c r="H9" i="49"/>
  <c r="C9" i="49"/>
  <c r="D9" i="49"/>
  <c r="E9" i="49"/>
  <c r="F9" i="49"/>
  <c r="B9" i="49"/>
  <c r="C8" i="49"/>
  <c r="D8" i="49"/>
  <c r="E8" i="49"/>
  <c r="F8" i="49"/>
  <c r="B8" i="49"/>
  <c r="C7" i="49"/>
  <c r="D7" i="49"/>
  <c r="E7" i="49"/>
  <c r="F7" i="49"/>
  <c r="B7" i="49"/>
  <c r="J20" i="54"/>
  <c r="G20" i="54"/>
  <c r="J9" i="54"/>
  <c r="G9" i="54"/>
  <c r="G44" i="57"/>
  <c r="G31" i="57"/>
  <c r="J31" i="57"/>
  <c r="J20" i="57"/>
  <c r="G20" i="57"/>
  <c r="G44" i="40"/>
  <c r="J32" i="40"/>
  <c r="J31" i="40"/>
  <c r="G31" i="40"/>
  <c r="J20" i="40"/>
  <c r="G20" i="40"/>
  <c r="J9" i="40"/>
  <c r="G9" i="40"/>
  <c r="B28" i="57"/>
  <c r="B17" i="57"/>
  <c r="D4" i="57"/>
  <c r="B6" i="57"/>
  <c r="D4" i="54"/>
  <c r="A6" i="58"/>
  <c r="A49" i="57"/>
  <c r="A48" i="57"/>
  <c r="A46" i="57"/>
  <c r="A45" i="57"/>
  <c r="A44" i="57"/>
  <c r="A36" i="57"/>
  <c r="A35" i="57"/>
  <c r="A33" i="57"/>
  <c r="A32" i="57"/>
  <c r="A31" i="57"/>
  <c r="A25" i="57"/>
  <c r="A24" i="57"/>
  <c r="A22" i="57"/>
  <c r="A21" i="57"/>
  <c r="A20" i="57"/>
  <c r="A14" i="57"/>
  <c r="A13" i="57"/>
  <c r="A11" i="57"/>
  <c r="A10" i="57"/>
  <c r="A9" i="57"/>
  <c r="B1" i="57"/>
  <c r="A20" i="40"/>
  <c r="A21" i="40"/>
  <c r="A22" i="40"/>
  <c r="A31" i="40"/>
  <c r="A32" i="40"/>
  <c r="A33" i="40"/>
  <c r="A25" i="54"/>
  <c r="A24" i="54"/>
  <c r="A21" i="54"/>
  <c r="A22" i="54"/>
  <c r="A20" i="54"/>
  <c r="A14" i="54"/>
  <c r="A13" i="54"/>
  <c r="A10" i="54"/>
  <c r="A11" i="54"/>
  <c r="A9" i="54"/>
  <c r="I23" i="57"/>
  <c r="H23" i="57"/>
  <c r="F23" i="57"/>
  <c r="E23" i="57"/>
  <c r="D23" i="57"/>
  <c r="C23" i="57"/>
  <c r="B23" i="57"/>
  <c r="I34" i="40"/>
  <c r="H34" i="40"/>
  <c r="F34" i="40"/>
  <c r="E34" i="40"/>
  <c r="D34" i="40"/>
  <c r="C34" i="40"/>
  <c r="B34" i="40"/>
  <c r="I34" i="57"/>
  <c r="H34" i="57"/>
  <c r="F34" i="57"/>
  <c r="E34" i="57"/>
  <c r="D34" i="57"/>
  <c r="C34" i="57"/>
  <c r="B34" i="57"/>
  <c r="I23" i="40"/>
  <c r="H23" i="40"/>
  <c r="F23" i="40"/>
  <c r="E23" i="40"/>
  <c r="D23" i="40"/>
  <c r="C23" i="40"/>
  <c r="B23" i="40"/>
  <c r="F50" i="57"/>
  <c r="E50" i="57"/>
  <c r="G50" i="57" s="1"/>
  <c r="D50" i="57"/>
  <c r="C50" i="57"/>
  <c r="B50" i="57"/>
  <c r="G49" i="57"/>
  <c r="G48" i="57"/>
  <c r="F47" i="57"/>
  <c r="E47" i="57"/>
  <c r="G47" i="57" s="1"/>
  <c r="D47" i="57"/>
  <c r="C47" i="57"/>
  <c r="B47" i="57"/>
  <c r="G46" i="57"/>
  <c r="G45" i="57"/>
  <c r="I37" i="57"/>
  <c r="H37" i="57"/>
  <c r="F37" i="57"/>
  <c r="E37" i="57"/>
  <c r="J37" i="57" s="1"/>
  <c r="D37" i="57"/>
  <c r="C37" i="57"/>
  <c r="B37" i="57"/>
  <c r="J36" i="57"/>
  <c r="G36" i="57"/>
  <c r="J35" i="57"/>
  <c r="G35" i="57"/>
  <c r="J33" i="57"/>
  <c r="G33" i="57"/>
  <c r="J32" i="57"/>
  <c r="G32" i="57"/>
  <c r="I26" i="57"/>
  <c r="H26" i="57"/>
  <c r="F26" i="57"/>
  <c r="E26" i="57"/>
  <c r="J26" i="57" s="1"/>
  <c r="D26" i="57"/>
  <c r="C26" i="57"/>
  <c r="B26" i="57"/>
  <c r="J25" i="57"/>
  <c r="G25" i="57"/>
  <c r="J24" i="57"/>
  <c r="G24" i="57"/>
  <c r="J22" i="57"/>
  <c r="G22" i="57"/>
  <c r="J21" i="57"/>
  <c r="G21" i="57"/>
  <c r="I15" i="57"/>
  <c r="H15" i="57"/>
  <c r="F15" i="57"/>
  <c r="E15" i="57"/>
  <c r="J15" i="57" s="1"/>
  <c r="D15" i="57"/>
  <c r="C15" i="57"/>
  <c r="B15" i="57"/>
  <c r="J14" i="57"/>
  <c r="G14" i="57"/>
  <c r="J13" i="57"/>
  <c r="G13" i="57"/>
  <c r="I12" i="57"/>
  <c r="H12" i="57"/>
  <c r="F12" i="57"/>
  <c r="E12" i="57"/>
  <c r="D12" i="57"/>
  <c r="C12" i="57"/>
  <c r="B12" i="57"/>
  <c r="J11" i="57"/>
  <c r="G11" i="57"/>
  <c r="J10" i="57"/>
  <c r="G10" i="57"/>
  <c r="J9" i="57"/>
  <c r="G9" i="57"/>
  <c r="A49" i="40"/>
  <c r="A48" i="40"/>
  <c r="A46" i="40"/>
  <c r="A45" i="40"/>
  <c r="A44" i="40"/>
  <c r="A36" i="40"/>
  <c r="A35" i="40"/>
  <c r="A25" i="40"/>
  <c r="A24" i="40"/>
  <c r="B3" i="41"/>
  <c r="A3" i="41"/>
  <c r="D1" i="49"/>
  <c r="B1" i="49"/>
  <c r="A1" i="49"/>
  <c r="D1" i="54"/>
  <c r="B1" i="54"/>
  <c r="A1" i="54"/>
  <c r="A2" i="49"/>
  <c r="A2" i="54"/>
  <c r="A5" i="41"/>
  <c r="B30" i="49"/>
  <c r="B21" i="49"/>
  <c r="B28" i="40"/>
  <c r="F50" i="40"/>
  <c r="E50" i="40"/>
  <c r="G50" i="40"/>
  <c r="D50" i="40"/>
  <c r="C50" i="40"/>
  <c r="B50" i="40"/>
  <c r="G49" i="40"/>
  <c r="G48" i="40"/>
  <c r="F47" i="40"/>
  <c r="E47" i="40"/>
  <c r="G47" i="40"/>
  <c r="D47" i="40"/>
  <c r="C47" i="40"/>
  <c r="B47" i="40"/>
  <c r="G46" i="40"/>
  <c r="G45" i="40"/>
  <c r="I37" i="40"/>
  <c r="H37" i="40"/>
  <c r="F37" i="40"/>
  <c r="E37" i="40"/>
  <c r="G37" i="40" s="1"/>
  <c r="D37" i="40"/>
  <c r="C37" i="40"/>
  <c r="B37" i="40"/>
  <c r="J36" i="40"/>
  <c r="G36" i="40"/>
  <c r="J35" i="40"/>
  <c r="G35" i="40"/>
  <c r="J33" i="40"/>
  <c r="G33" i="40"/>
  <c r="G32" i="40"/>
  <c r="J22" i="40"/>
  <c r="G22" i="40"/>
  <c r="B12" i="49"/>
  <c r="B4" i="49"/>
  <c r="B6" i="54"/>
  <c r="B17" i="54"/>
  <c r="B17" i="40"/>
  <c r="B6" i="40"/>
  <c r="G11" i="54"/>
  <c r="J21" i="40"/>
  <c r="F12" i="54"/>
  <c r="E12" i="54"/>
  <c r="D12" i="54"/>
  <c r="B12" i="54"/>
  <c r="J14" i="54"/>
  <c r="J13" i="54"/>
  <c r="J10" i="54"/>
  <c r="J11" i="54"/>
  <c r="C12" i="54"/>
  <c r="J24" i="40"/>
  <c r="J25" i="40"/>
  <c r="G13" i="54"/>
  <c r="I12" i="54"/>
  <c r="I26" i="54"/>
  <c r="H26" i="54"/>
  <c r="F26" i="54"/>
  <c r="E26" i="54"/>
  <c r="G26" i="54" s="1"/>
  <c r="D26" i="54"/>
  <c r="C26" i="54"/>
  <c r="B26" i="54"/>
  <c r="J25" i="54"/>
  <c r="G25" i="54"/>
  <c r="J24" i="54"/>
  <c r="G24" i="54"/>
  <c r="I23" i="54"/>
  <c r="H23" i="54"/>
  <c r="F23" i="54"/>
  <c r="E23" i="54"/>
  <c r="D23" i="54"/>
  <c r="C23" i="54"/>
  <c r="B23" i="54"/>
  <c r="J22" i="54"/>
  <c r="G22" i="54"/>
  <c r="J21" i="54"/>
  <c r="G21" i="54"/>
  <c r="I15" i="54"/>
  <c r="H15" i="54"/>
  <c r="F15" i="54"/>
  <c r="E15" i="54"/>
  <c r="D15" i="54"/>
  <c r="C15" i="54"/>
  <c r="B15" i="54"/>
  <c r="G14" i="54"/>
  <c r="H12" i="54"/>
  <c r="G10" i="54"/>
  <c r="C26" i="40"/>
  <c r="D26" i="40"/>
  <c r="E26" i="40"/>
  <c r="F26" i="40"/>
  <c r="B26" i="40"/>
  <c r="G25" i="40"/>
  <c r="F15" i="40"/>
  <c r="I15" i="40"/>
  <c r="H15" i="40"/>
  <c r="E15" i="40"/>
  <c r="J15" i="40" s="1"/>
  <c r="D15" i="40"/>
  <c r="C15" i="40"/>
  <c r="B15" i="40"/>
  <c r="J14" i="40"/>
  <c r="J13" i="40"/>
  <c r="G14" i="40"/>
  <c r="I12" i="40"/>
  <c r="J10" i="40"/>
  <c r="J11" i="40"/>
  <c r="G10" i="40"/>
  <c r="G11" i="40"/>
  <c r="B12" i="40"/>
  <c r="C12" i="40"/>
  <c r="D12" i="40"/>
  <c r="E12" i="40"/>
  <c r="F12" i="40"/>
  <c r="H12" i="40"/>
  <c r="G13" i="40"/>
  <c r="G21" i="40"/>
  <c r="G24" i="40"/>
  <c r="G23" i="57"/>
  <c r="J23" i="57"/>
  <c r="BK6" i="58" l="1"/>
  <c r="G37" i="57"/>
  <c r="G26" i="57"/>
  <c r="AV6" i="58"/>
  <c r="AU6" i="58"/>
  <c r="G34" i="40"/>
  <c r="X6" i="58"/>
  <c r="C26" i="49"/>
  <c r="D26" i="49"/>
  <c r="K25" i="49"/>
  <c r="L34" i="49" s="1"/>
  <c r="J15" i="54"/>
  <c r="J24" i="49"/>
  <c r="K34" i="49" s="1"/>
  <c r="I26" i="49"/>
  <c r="J12" i="54"/>
  <c r="H28" i="54"/>
  <c r="J23" i="54"/>
  <c r="G23" i="54"/>
  <c r="E26" i="49"/>
  <c r="B26" i="49"/>
  <c r="D34" i="49" s="1"/>
  <c r="F28" i="54"/>
  <c r="J34" i="57"/>
  <c r="G34" i="57"/>
  <c r="H39" i="57"/>
  <c r="J12" i="57"/>
  <c r="G12" i="57"/>
  <c r="F39" i="57"/>
  <c r="H18" i="49"/>
  <c r="G15" i="57"/>
  <c r="J37" i="40"/>
  <c r="G26" i="40"/>
  <c r="K9" i="49"/>
  <c r="L32" i="49" s="1"/>
  <c r="G8" i="49"/>
  <c r="H32" i="49" s="1"/>
  <c r="J26" i="40"/>
  <c r="J34" i="40"/>
  <c r="G17" i="49"/>
  <c r="I33" i="49" s="1"/>
  <c r="D10" i="49"/>
  <c r="J23" i="40"/>
  <c r="G23" i="40"/>
  <c r="G15" i="40"/>
  <c r="G15" i="49"/>
  <c r="H39" i="40"/>
  <c r="G7" i="49"/>
  <c r="B10" i="49"/>
  <c r="H10" i="49"/>
  <c r="G12" i="40"/>
  <c r="J12" i="40"/>
  <c r="F39" i="40"/>
  <c r="C10" i="49"/>
  <c r="G16" i="49"/>
  <c r="H33" i="49" s="1"/>
  <c r="F36" i="49"/>
  <c r="C18" i="49"/>
  <c r="G9" i="49"/>
  <c r="I32" i="49" s="1"/>
  <c r="F10" i="49"/>
  <c r="E18" i="49"/>
  <c r="H26" i="49"/>
  <c r="J26" i="54"/>
  <c r="I18" i="49"/>
  <c r="J8" i="49"/>
  <c r="K32" i="49" s="1"/>
  <c r="D18" i="49"/>
  <c r="G12" i="54"/>
  <c r="F18" i="49"/>
  <c r="G15" i="54"/>
  <c r="B18" i="49"/>
  <c r="B32" i="49" l="1"/>
  <c r="G25" i="49"/>
  <c r="I34" i="49" s="1"/>
  <c r="K26" i="49"/>
  <c r="J26" i="49"/>
  <c r="E34" i="49"/>
  <c r="B34" i="49"/>
  <c r="J28" i="54"/>
  <c r="F34" i="49" s="1"/>
  <c r="F26" i="49"/>
  <c r="G24" i="49"/>
  <c r="H34" i="49" s="1"/>
  <c r="J39" i="57"/>
  <c r="F33" i="49" s="1"/>
  <c r="J7" i="49"/>
  <c r="J32" i="49" s="1"/>
  <c r="E10" i="49"/>
  <c r="G10" i="49" s="1"/>
  <c r="G32" i="49" s="1"/>
  <c r="E32" i="49"/>
  <c r="C32" i="49"/>
  <c r="J39" i="40"/>
  <c r="F32" i="49" s="1"/>
  <c r="D32" i="49"/>
  <c r="D33" i="49"/>
  <c r="C33" i="49"/>
  <c r="B33" i="49"/>
  <c r="E33" i="49"/>
  <c r="J18" i="49"/>
  <c r="K18" i="49"/>
  <c r="M33" i="49"/>
  <c r="G18" i="49"/>
  <c r="G33" i="49" s="1"/>
  <c r="I10" i="49"/>
  <c r="M34" i="49" l="1"/>
  <c r="G26" i="49"/>
  <c r="G34" i="49" s="1"/>
  <c r="M32" i="49"/>
  <c r="K10" i="49"/>
  <c r="J10" i="49"/>
</calcChain>
</file>

<file path=xl/sharedStrings.xml><?xml version="1.0" encoding="utf-8"?>
<sst xmlns="http://schemas.openxmlformats.org/spreadsheetml/2006/main" count="411" uniqueCount="170">
  <si>
    <t>Total</t>
  </si>
  <si>
    <t>Comments</t>
  </si>
  <si>
    <t>Year Training Commenced</t>
  </si>
  <si>
    <t>Number who completed</t>
  </si>
  <si>
    <t>% achieving Entry Level</t>
  </si>
  <si>
    <t>% achieving Level 1</t>
  </si>
  <si>
    <t>% achieving Level 2</t>
  </si>
  <si>
    <t>Number who started</t>
  </si>
  <si>
    <t>Number who achieved at Entry Level</t>
  </si>
  <si>
    <t>Number who achieved at Level 1</t>
  </si>
  <si>
    <t>Number who progressed to level 2</t>
  </si>
  <si>
    <t>Number who achieved at level 2</t>
  </si>
  <si>
    <t>Number who achieved at Level 2</t>
  </si>
  <si>
    <t>For example</t>
  </si>
  <si>
    <t>All the other information requested in the table should be completed for this trainee and the rest of the cohort.</t>
  </si>
  <si>
    <t>Organisation</t>
  </si>
  <si>
    <t>EL1</t>
  </si>
  <si>
    <t>EL2</t>
  </si>
  <si>
    <t>EL3</t>
  </si>
  <si>
    <t>L1</t>
  </si>
  <si>
    <t>L2</t>
  </si>
  <si>
    <t>Literacy</t>
  </si>
  <si>
    <t>Numeracy</t>
  </si>
  <si>
    <t>ICT</t>
  </si>
  <si>
    <t>Number still completing ES</t>
  </si>
  <si>
    <t>FE Colleges only</t>
  </si>
  <si>
    <t>Table 1a</t>
  </si>
  <si>
    <t>For Tables 1, 2 and 3 please follow the following guidance (Table 4 fills automatically)</t>
  </si>
  <si>
    <t>Table 1b</t>
  </si>
  <si>
    <t>Table 1c</t>
  </si>
  <si>
    <t>Table 2a</t>
  </si>
  <si>
    <t>Table 2b</t>
  </si>
  <si>
    <t>Table 2c</t>
  </si>
  <si>
    <t>Table 3a</t>
  </si>
  <si>
    <t>Table 3b</t>
  </si>
  <si>
    <t>*    Level 1 literacy - the trainee is entered as part of the cohort for this year in Table 1b</t>
  </si>
  <si>
    <t>*    Entry level numeracy - the trainee is entered as part of the cohort for this year in Table 2a</t>
  </si>
  <si>
    <t>*    Level 1 ICT - the trainee is entered as part of the cohort for this year in Table 3a</t>
  </si>
  <si>
    <t>These are the tables for collecting essential skills data for inspection.</t>
  </si>
  <si>
    <t>Essential Skills Tables</t>
  </si>
  <si>
    <t>Literacy - Entry Level    -   Table 1a</t>
  </si>
  <si>
    <t>Literacy - Level 1    -   Table 1b</t>
  </si>
  <si>
    <t>Literacy - Level 2    -   Table 1c</t>
  </si>
  <si>
    <t>% of those who completed achieving at level 2</t>
  </si>
  <si>
    <t>% of those who completed achieving a GCSE grade C or better</t>
  </si>
  <si>
    <t>% of those completing achieving a higher entry level</t>
  </si>
  <si>
    <t>Essential skill level</t>
  </si>
  <si>
    <t>Number who achieved</t>
  </si>
  <si>
    <t>% achieving</t>
  </si>
  <si>
    <t>Entry Level</t>
  </si>
  <si>
    <t xml:space="preserve">Level 1           </t>
  </si>
  <si>
    <t>Level 2</t>
  </si>
  <si>
    <t>ICT - Level 1    -   Table 3a</t>
  </si>
  <si>
    <t>ICT - Level 2    -   Table 3b</t>
  </si>
  <si>
    <t>Retention rate - comparison only</t>
  </si>
  <si>
    <t>Number still completing GCSE</t>
  </si>
  <si>
    <t>Table 1d</t>
  </si>
  <si>
    <t>Table 2d</t>
  </si>
  <si>
    <t>GCSE (FE only)</t>
  </si>
  <si>
    <t>Number still completing ICT</t>
  </si>
  <si>
    <t>Number who progressed beyond ES L2 to GCSE ICT</t>
  </si>
  <si>
    <t>Number who achieved a GCSE grade C or better in ICT</t>
  </si>
  <si>
    <t>Number with GCSE grade D in English</t>
  </si>
  <si>
    <t>Number with GCSE grade D in maths</t>
  </si>
  <si>
    <t>Number with GCSE grade D in ICT</t>
  </si>
  <si>
    <t>% achieving GCSE Maths grade C or better</t>
  </si>
  <si>
    <t>Number who achieved at a higher level</t>
  </si>
  <si>
    <t>Organisation Name</t>
  </si>
  <si>
    <t>Number of trainees and apprentices with a grade D in Maths</t>
  </si>
  <si>
    <t>Percentage of learners targeting Entry Level</t>
  </si>
  <si>
    <t>Percentage of learners targeting Level 1</t>
  </si>
  <si>
    <t>Percentage of learners targeting  Level 2</t>
  </si>
  <si>
    <t>Achievement rate (3 year)</t>
  </si>
  <si>
    <t>% of Entry Level learners achieving a higher level</t>
  </si>
  <si>
    <t>% of Level 1 learners achieving level 2</t>
  </si>
  <si>
    <t>% Level 2 learners achieving GCSE grade C or better</t>
  </si>
  <si>
    <t>Number of trainees and apprentices with a grade D in English</t>
  </si>
  <si>
    <t>GCSE English - Table 1d (FE Colleges only)</t>
  </si>
  <si>
    <t>Number who progressed to a higher level</t>
  </si>
  <si>
    <t>No who achieved English at grade C or better</t>
  </si>
  <si>
    <t>% with a grade D not commencing ES at  level 2</t>
  </si>
  <si>
    <t>Number with a grade D not commencing ES at level 2</t>
  </si>
  <si>
    <t>Number with GCSE grade D in Maths</t>
  </si>
  <si>
    <t>No who achieved Maths at grade C or better</t>
  </si>
  <si>
    <t>Number who progressed to GCSE (FE)</t>
  </si>
  <si>
    <t>Number who ach at least a grade C</t>
  </si>
  <si>
    <t>% of those who completed achieving at least a grade C</t>
  </si>
  <si>
    <t>% of learners with a grade D not commencing ES at Level 2</t>
  </si>
  <si>
    <t>https://www.etini.gov.uk/publications/information-requirements-training-success-and-apprenticeshipni-inspections</t>
  </si>
  <si>
    <t>Version</t>
  </si>
  <si>
    <t>Please check the ETI website to ensure that you are using the latest version</t>
  </si>
  <si>
    <t>FE only - % of those completing who achieve at a higher level including GCSE Eng grade C or better</t>
  </si>
  <si>
    <t>Number who achieved at a higher level including GCSE - (FE only)</t>
  </si>
  <si>
    <t>% of those completing who achieve at a higher level excluding  GCSE progression</t>
  </si>
  <si>
    <t>In table 1, 2 and 3 there is a column to capture those learners who have completed</t>
  </si>
  <si>
    <t>Completers</t>
  </si>
  <si>
    <t>A learner should be recorded as a completer when:</t>
  </si>
  <si>
    <t xml:space="preserve">   *   they have successfully achieved at least the required level of essential skills for their framework/programme</t>
  </si>
  <si>
    <t xml:space="preserve">   *   the learner has reached the end date for their main programme and no longer attends any             classes - they have left and may/may not have been successful in achieving their essential skills qualifications</t>
  </si>
  <si>
    <t>2019/2020</t>
  </si>
  <si>
    <t>Numeracy - Entry Level    -   Table 1a</t>
  </si>
  <si>
    <t>Numeracy - Level 1    -   Table 1b</t>
  </si>
  <si>
    <t>Numeracy - Level 2    -   Table 1c</t>
  </si>
  <si>
    <t>GCSE Maths - Table 1d (FE Colleges only)</t>
  </si>
  <si>
    <t>% achieving GCSE English grade C or better</t>
  </si>
  <si>
    <t>Number of trainees and apprentices with a grade D in ICT</t>
  </si>
  <si>
    <t>FE only - % of those completing who achieve at a higher level including GCSE Maths grade C or better</t>
  </si>
  <si>
    <t>FE only - % of those completing who achieve at a higher level including GCSE ICT grade C or better</t>
  </si>
  <si>
    <t>% learners achieving more than one level across all levels</t>
  </si>
  <si>
    <t>% achieving more than one level in literacy and numeracy</t>
  </si>
  <si>
    <t>% of learners achieving at Level 1</t>
  </si>
  <si>
    <t>% of learners achieving at level 2</t>
  </si>
  <si>
    <t>Level 1</t>
  </si>
  <si>
    <t>Grade D</t>
  </si>
  <si>
    <t>No who started</t>
  </si>
  <si>
    <t>No with GCSE grade D</t>
  </si>
  <si>
    <t>No. still completing ES</t>
  </si>
  <si>
    <t>No. who completed</t>
  </si>
  <si>
    <t>No. who ach</t>
  </si>
  <si>
    <t>No who progressed to next level</t>
  </si>
  <si>
    <t>No who ach next level</t>
  </si>
  <si>
    <t>Total No. with GCSE Grade D</t>
  </si>
  <si>
    <t>No with a GCSE grade D not doing L2</t>
  </si>
  <si>
    <t>Select the entire row and copy</t>
  </si>
  <si>
    <t>Paste and select number - second row first option</t>
  </si>
  <si>
    <t xml:space="preserve">To copy the values of the cells rather than the formulas </t>
  </si>
  <si>
    <t>Don't save or the data will noy update automatically</t>
  </si>
  <si>
    <t>2021/2022</t>
  </si>
  <si>
    <t xml:space="preserve"> </t>
  </si>
  <si>
    <t>2020/2021</t>
  </si>
  <si>
    <t>2022/2023</t>
  </si>
  <si>
    <t>2023/2024</t>
  </si>
  <si>
    <t>If a trainee or apprentice commenced their training in 2021/22 then they should be recorded as part of the cohort for that year.</t>
  </si>
  <si>
    <t>A trainee commenced a SFL&amp;W level 1 programme in 2021/22. Their initial assessments showed that they needed to complete:</t>
  </si>
  <si>
    <r>
      <t xml:space="preserve">If this trainee progresses through more than one level </t>
    </r>
    <r>
      <rPr>
        <b/>
        <sz val="10"/>
        <rFont val="Arial"/>
        <family val="2"/>
      </rPr>
      <t>while on the SFL&amp;W level 1</t>
    </r>
    <r>
      <rPr>
        <sz val="10"/>
        <rFont val="Arial"/>
      </rPr>
      <t xml:space="preserve"> programme these achievements should be recorded in the tables identified above</t>
    </r>
  </si>
  <si>
    <t>If this trainee completes  the SFL&amp;W entry level  programme and progresses to SFL&amp;W level 1 in 2022/23 then they are entered  in the appropriate tables as part of the cohort for this year and the guidance above applies</t>
  </si>
  <si>
    <t>Two-year data 2021-22 &amp; 2022-23</t>
  </si>
  <si>
    <t>2 year Analysis - Table 4d</t>
  </si>
  <si>
    <t>2 year Summary for Literacy - Table 4a</t>
  </si>
  <si>
    <t>2 year Summary for Numeracy - Table 4b</t>
  </si>
  <si>
    <t>2 year Summary for ICT - Table 4c</t>
  </si>
  <si>
    <t>SUMMARY OF 2-YEAR DATA</t>
  </si>
  <si>
    <t>Descriptor</t>
  </si>
  <si>
    <t>Performance Descriptors</t>
  </si>
  <si>
    <t>Retention</t>
  </si>
  <si>
    <t>Performance indicator - Level 2 and above</t>
  </si>
  <si>
    <t>Performance Indicator - Level 1 and below</t>
  </si>
  <si>
    <t>0-49%</t>
  </si>
  <si>
    <t>Requires urgent improvement</t>
  </si>
  <si>
    <t>0-39%</t>
  </si>
  <si>
    <t>50-59%</t>
  </si>
  <si>
    <t>Requires significant improvement</t>
  </si>
  <si>
    <t>40-49%</t>
  </si>
  <si>
    <t>60-69%</t>
  </si>
  <si>
    <t>Important areas for improvement</t>
  </si>
  <si>
    <t>70-79%</t>
  </si>
  <si>
    <t>Good</t>
  </si>
  <si>
    <t>79-89%</t>
  </si>
  <si>
    <t>Very Good</t>
  </si>
  <si>
    <t>90-100%</t>
  </si>
  <si>
    <t>Outstanding</t>
  </si>
  <si>
    <t>80-100%</t>
  </si>
  <si>
    <t>Achievement</t>
  </si>
  <si>
    <t>Performance indicator - Level 1 and below</t>
  </si>
  <si>
    <t>0-54%</t>
  </si>
  <si>
    <t>55-64%</t>
  </si>
  <si>
    <t>65-79%</t>
  </si>
  <si>
    <t>80-89%</t>
  </si>
  <si>
    <t>90-94%</t>
  </si>
  <si>
    <t>95-100%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</si>
</sst>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sz val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8">
    <xf numFmtId="0" fontId="0" fillId="0" borderId="0" xfId="0"/>
    <xf numFmtId="0" fontId="3" fillId="0" borderId="0" xfId="0" applyFont="1"/>
    <xf numFmtId="0" fontId="1" fillId="0" borderId="0" xfId="3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1" fillId="0" borderId="0" xfId="0" applyFont="1"/>
    <xf numFmtId="0" fontId="5" fillId="0" borderId="0" xfId="0" applyFont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9" fontId="6" fillId="3" borderId="2" xfId="4" applyFont="1" applyFill="1" applyBorder="1" applyProtection="1"/>
    <xf numFmtId="0" fontId="1" fillId="0" borderId="2" xfId="0" applyFont="1" applyBorder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2" borderId="0" xfId="0" applyFill="1" applyProtection="1">
      <protection locked="0"/>
    </xf>
    <xf numFmtId="9" fontId="6" fillId="0" borderId="0" xfId="4" applyFont="1" applyFill="1" applyBorder="1" applyProtection="1"/>
    <xf numFmtId="0" fontId="1" fillId="2" borderId="0" xfId="0" applyFont="1" applyFill="1" applyProtection="1">
      <protection locked="0"/>
    </xf>
    <xf numFmtId="1" fontId="1" fillId="0" borderId="0" xfId="4" applyNumberFormat="1" applyFont="1" applyFill="1" applyBorder="1" applyProtection="1"/>
    <xf numFmtId="0" fontId="5" fillId="0" borderId="0" xfId="0" applyFont="1"/>
    <xf numFmtId="0" fontId="1" fillId="0" borderId="0" xfId="0" applyFont="1" applyProtection="1">
      <protection locked="0"/>
    </xf>
    <xf numFmtId="1" fontId="1" fillId="0" borderId="0" xfId="4" applyNumberFormat="1" applyFont="1" applyFill="1" applyBorder="1" applyProtection="1">
      <protection locked="0"/>
    </xf>
    <xf numFmtId="1" fontId="6" fillId="0" borderId="0" xfId="4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6" fillId="2" borderId="0" xfId="4" applyNumberFormat="1" applyFont="1" applyFill="1" applyBorder="1" applyProtection="1">
      <protection locked="0"/>
    </xf>
    <xf numFmtId="1" fontId="1" fillId="2" borderId="0" xfId="4" applyNumberFormat="1" applyFont="1" applyFill="1" applyBorder="1" applyProtection="1">
      <protection locked="0"/>
    </xf>
    <xf numFmtId="9" fontId="0" fillId="0" borderId="0" xfId="0" applyNumberFormat="1"/>
    <xf numFmtId="9" fontId="6" fillId="3" borderId="5" xfId="4" applyFont="1" applyFill="1" applyBorder="1" applyProtection="1"/>
    <xf numFmtId="9" fontId="1" fillId="0" borderId="0" xfId="3" applyNumberFormat="1"/>
    <xf numFmtId="0" fontId="1" fillId="0" borderId="0" xfId="3" applyAlignment="1">
      <alignment horizontal="left"/>
    </xf>
    <xf numFmtId="9" fontId="6" fillId="3" borderId="6" xfId="4" applyFont="1" applyFill="1" applyBorder="1" applyProtection="1"/>
    <xf numFmtId="9" fontId="6" fillId="3" borderId="7" xfId="4" applyFont="1" applyFill="1" applyBorder="1" applyProtection="1"/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3" fillId="0" borderId="8" xfId="0" applyFont="1" applyBorder="1" applyAlignment="1">
      <alignment wrapText="1"/>
    </xf>
    <xf numFmtId="9" fontId="0" fillId="0" borderId="8" xfId="0" applyNumberFormat="1" applyBorder="1"/>
    <xf numFmtId="0" fontId="3" fillId="0" borderId="8" xfId="0" applyFont="1" applyBorder="1"/>
    <xf numFmtId="9" fontId="6" fillId="7" borderId="7" xfId="4" applyFont="1" applyFill="1" applyBorder="1" applyProtection="1"/>
    <xf numFmtId="9" fontId="6" fillId="7" borderId="5" xfId="4" applyFont="1" applyFill="1" applyBorder="1" applyProtection="1"/>
    <xf numFmtId="1" fontId="6" fillId="3" borderId="9" xfId="4" applyNumberFormat="1" applyFont="1" applyFill="1" applyBorder="1" applyProtection="1"/>
    <xf numFmtId="1" fontId="6" fillId="3" borderId="1" xfId="4" applyNumberFormat="1" applyFont="1" applyFill="1" applyBorder="1" applyProtection="1"/>
    <xf numFmtId="0" fontId="1" fillId="0" borderId="0" xfId="0" applyFont="1" applyAlignment="1">
      <alignment horizontal="left" wrapText="1"/>
    </xf>
    <xf numFmtId="9" fontId="1" fillId="0" borderId="0" xfId="0" applyNumberFormat="1" applyFont="1" applyAlignment="1">
      <alignment wrapText="1"/>
    </xf>
    <xf numFmtId="9" fontId="8" fillId="0" borderId="0" xfId="4" applyFont="1" applyFill="1" applyBorder="1"/>
    <xf numFmtId="0" fontId="1" fillId="0" borderId="0" xfId="3" applyAlignment="1">
      <alignment wrapText="1"/>
    </xf>
    <xf numFmtId="9" fontId="1" fillId="0" borderId="0" xfId="4" applyFont="1" applyProtection="1"/>
    <xf numFmtId="9" fontId="6" fillId="3" borderId="10" xfId="4" applyFont="1" applyFill="1" applyBorder="1" applyProtection="1"/>
    <xf numFmtId="0" fontId="1" fillId="9" borderId="11" xfId="0" applyFont="1" applyFill="1" applyBorder="1"/>
    <xf numFmtId="0" fontId="1" fillId="9" borderId="12" xfId="0" applyFont="1" applyFill="1" applyBorder="1"/>
    <xf numFmtId="9" fontId="6" fillId="10" borderId="12" xfId="4" applyFont="1" applyFill="1" applyBorder="1" applyProtection="1"/>
    <xf numFmtId="0" fontId="1" fillId="2" borderId="13" xfId="0" applyFont="1" applyFill="1" applyBorder="1"/>
    <xf numFmtId="0" fontId="1" fillId="0" borderId="14" xfId="0" applyFont="1" applyBorder="1"/>
    <xf numFmtId="0" fontId="1" fillId="11" borderId="15" xfId="0" applyFont="1" applyFill="1" applyBorder="1"/>
    <xf numFmtId="0" fontId="1" fillId="0" borderId="16" xfId="0" applyFont="1" applyBorder="1"/>
    <xf numFmtId="9" fontId="0" fillId="8" borderId="17" xfId="0" applyNumberFormat="1" applyFill="1" applyBorder="1"/>
    <xf numFmtId="9" fontId="0" fillId="8" borderId="18" xfId="0" applyNumberFormat="1" applyFill="1" applyBorder="1"/>
    <xf numFmtId="9" fontId="6" fillId="10" borderId="19" xfId="4" applyFont="1" applyFill="1" applyBorder="1" applyProtection="1"/>
    <xf numFmtId="9" fontId="0" fillId="8" borderId="20" xfId="0" applyNumberFormat="1" applyFill="1" applyBorder="1"/>
    <xf numFmtId="9" fontId="0" fillId="8" borderId="21" xfId="0" applyNumberFormat="1" applyFill="1" applyBorder="1"/>
    <xf numFmtId="0" fontId="1" fillId="0" borderId="22" xfId="0" applyFont="1" applyBorder="1"/>
    <xf numFmtId="9" fontId="6" fillId="3" borderId="17" xfId="4" applyFont="1" applyFill="1" applyBorder="1" applyProtection="1"/>
    <xf numFmtId="9" fontId="6" fillId="3" borderId="18" xfId="4" applyFont="1" applyFill="1" applyBorder="1" applyProtection="1"/>
    <xf numFmtId="9" fontId="6" fillId="3" borderId="21" xfId="4" applyFont="1" applyFill="1" applyBorder="1" applyProtection="1"/>
    <xf numFmtId="0" fontId="1" fillId="10" borderId="15" xfId="0" applyFont="1" applyFill="1" applyBorder="1"/>
    <xf numFmtId="1" fontId="1" fillId="10" borderId="12" xfId="4" applyNumberFormat="1" applyFont="1" applyFill="1" applyBorder="1" applyProtection="1"/>
    <xf numFmtId="0" fontId="5" fillId="0" borderId="3" xfId="0" applyFont="1" applyBorder="1"/>
    <xf numFmtId="0" fontId="1" fillId="10" borderId="12" xfId="0" applyFont="1" applyFill="1" applyBorder="1"/>
    <xf numFmtId="0" fontId="1" fillId="8" borderId="17" xfId="0" applyFont="1" applyFill="1" applyBorder="1" applyAlignment="1">
      <alignment horizontal="center" wrapText="1"/>
    </xf>
    <xf numFmtId="9" fontId="6" fillId="8" borderId="17" xfId="4" applyFont="1" applyFill="1" applyBorder="1" applyProtection="1"/>
    <xf numFmtId="9" fontId="6" fillId="8" borderId="18" xfId="4" applyFont="1" applyFill="1" applyBorder="1" applyProtection="1"/>
    <xf numFmtId="9" fontId="6" fillId="8" borderId="23" xfId="4" applyFont="1" applyFill="1" applyBorder="1" applyProtection="1"/>
    <xf numFmtId="9" fontId="6" fillId="8" borderId="21" xfId="4" applyFont="1" applyFill="1" applyBorder="1" applyProtection="1"/>
    <xf numFmtId="1" fontId="1" fillId="10" borderId="12" xfId="0" applyNumberFormat="1" applyFont="1" applyFill="1" applyBorder="1"/>
    <xf numFmtId="9" fontId="0" fillId="10" borderId="19" xfId="0" applyNumberFormat="1" applyFill="1" applyBorder="1"/>
    <xf numFmtId="0" fontId="1" fillId="2" borderId="14" xfId="0" applyFont="1" applyFill="1" applyBorder="1"/>
    <xf numFmtId="0" fontId="1" fillId="2" borderId="22" xfId="0" applyFont="1" applyFill="1" applyBorder="1"/>
    <xf numFmtId="9" fontId="0" fillId="8" borderId="23" xfId="0" applyNumberFormat="1" applyFill="1" applyBorder="1"/>
    <xf numFmtId="9" fontId="6" fillId="3" borderId="23" xfId="4" applyFont="1" applyFill="1" applyBorder="1" applyProtection="1"/>
    <xf numFmtId="0" fontId="5" fillId="0" borderId="24" xfId="0" applyFont="1" applyBorder="1"/>
    <xf numFmtId="0" fontId="5" fillId="0" borderId="4" xfId="0" applyFont="1" applyBorder="1"/>
    <xf numFmtId="1" fontId="0" fillId="0" borderId="0" xfId="4" applyNumberFormat="1" applyFont="1" applyFill="1" applyBorder="1" applyProtection="1">
      <protection locked="0"/>
    </xf>
    <xf numFmtId="0" fontId="1" fillId="5" borderId="9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" fontId="6" fillId="3" borderId="2" xfId="4" applyNumberFormat="1" applyFont="1" applyFill="1" applyBorder="1" applyProtection="1"/>
    <xf numFmtId="9" fontId="6" fillId="7" borderId="17" xfId="4" applyFont="1" applyFill="1" applyBorder="1" applyProtection="1"/>
    <xf numFmtId="0" fontId="1" fillId="0" borderId="14" xfId="0" applyFont="1" applyBorder="1" applyAlignment="1">
      <alignment wrapText="1"/>
    </xf>
    <xf numFmtId="0" fontId="1" fillId="5" borderId="5" xfId="0" applyFont="1" applyFill="1" applyBorder="1" applyAlignment="1">
      <alignment wrapText="1"/>
    </xf>
    <xf numFmtId="9" fontId="6" fillId="7" borderId="18" xfId="4" applyFont="1" applyFill="1" applyBorder="1" applyProtection="1"/>
    <xf numFmtId="0" fontId="1" fillId="0" borderId="0" xfId="0" applyFont="1" applyAlignment="1">
      <alignment horizontal="left" vertical="center" wrapText="1"/>
    </xf>
    <xf numFmtId="1" fontId="6" fillId="0" borderId="0" xfId="4" applyNumberFormat="1" applyFont="1" applyFill="1" applyBorder="1" applyAlignment="1" applyProtection="1">
      <alignment horizontal="center"/>
    </xf>
    <xf numFmtId="1" fontId="1" fillId="0" borderId="0" xfId="4" applyNumberFormat="1" applyFont="1" applyFill="1" applyBorder="1" applyAlignment="1" applyProtection="1">
      <alignment horizontal="center"/>
    </xf>
    <xf numFmtId="9" fontId="1" fillId="0" borderId="0" xfId="4" applyFont="1" applyFill="1" applyBorder="1" applyAlignment="1" applyProtection="1">
      <alignment horizontal="center"/>
    </xf>
    <xf numFmtId="9" fontId="1" fillId="0" borderId="0" xfId="4" applyFont="1" applyFill="1" applyBorder="1" applyProtection="1"/>
    <xf numFmtId="0" fontId="1" fillId="0" borderId="14" xfId="0" applyFont="1" applyBorder="1" applyAlignment="1">
      <alignment horizontal="left" wrapText="1"/>
    </xf>
    <xf numFmtId="0" fontId="3" fillId="10" borderId="15" xfId="0" applyFont="1" applyFill="1" applyBorder="1"/>
    <xf numFmtId="9" fontId="3" fillId="10" borderId="12" xfId="4" applyFont="1" applyFill="1" applyBorder="1" applyProtection="1"/>
    <xf numFmtId="9" fontId="3" fillId="10" borderId="19" xfId="4" applyFont="1" applyFill="1" applyBorder="1" applyProtection="1"/>
    <xf numFmtId="0" fontId="0" fillId="10" borderId="3" xfId="0" applyFill="1" applyBorder="1" applyAlignment="1">
      <alignment horizontal="center" vertical="center"/>
    </xf>
    <xf numFmtId="0" fontId="1" fillId="10" borderId="25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0" fillId="10" borderId="19" xfId="0" applyFill="1" applyBorder="1" applyAlignment="1">
      <alignment horizontal="center" vertical="center"/>
    </xf>
    <xf numFmtId="9" fontId="8" fillId="10" borderId="3" xfId="4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9" fontId="8" fillId="0" borderId="0" xfId="4" applyFont="1" applyFill="1" applyBorder="1" applyProtection="1"/>
    <xf numFmtId="0" fontId="1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3" fillId="10" borderId="11" xfId="0" applyFont="1" applyFill="1" applyBorder="1"/>
    <xf numFmtId="0" fontId="5" fillId="0" borderId="15" xfId="0" applyFont="1" applyBorder="1"/>
    <xf numFmtId="9" fontId="1" fillId="0" borderId="0" xfId="0" applyNumberFormat="1" applyFont="1" applyAlignment="1">
      <alignment horizontal="left"/>
    </xf>
    <xf numFmtId="0" fontId="5" fillId="0" borderId="25" xfId="0" applyFont="1" applyBorder="1"/>
    <xf numFmtId="0" fontId="0" fillId="0" borderId="3" xfId="0" applyBorder="1"/>
    <xf numFmtId="0" fontId="3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3" fillId="12" borderId="29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12" borderId="28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0" xfId="0" applyFont="1" applyBorder="1"/>
    <xf numFmtId="9" fontId="0" fillId="5" borderId="16" xfId="0" applyNumberFormat="1" applyFill="1" applyBorder="1"/>
    <xf numFmtId="9" fontId="8" fillId="13" borderId="31" xfId="4" applyFont="1" applyFill="1" applyBorder="1" applyProtection="1"/>
    <xf numFmtId="9" fontId="8" fillId="10" borderId="31" xfId="4" applyFont="1" applyFill="1" applyBorder="1" applyProtection="1"/>
    <xf numFmtId="9" fontId="8" fillId="5" borderId="31" xfId="4" applyFont="1" applyFill="1" applyBorder="1" applyProtection="1"/>
    <xf numFmtId="9" fontId="0" fillId="13" borderId="32" xfId="0" applyNumberFormat="1" applyFill="1" applyBorder="1"/>
    <xf numFmtId="9" fontId="0" fillId="10" borderId="31" xfId="0" applyNumberFormat="1" applyFill="1" applyBorder="1"/>
    <xf numFmtId="9" fontId="0" fillId="5" borderId="31" xfId="0" applyNumberFormat="1" applyFill="1" applyBorder="1"/>
    <xf numFmtId="9" fontId="0" fillId="13" borderId="31" xfId="0" applyNumberFormat="1" applyFill="1" applyBorder="1"/>
    <xf numFmtId="9" fontId="7" fillId="5" borderId="31" xfId="4" applyFont="1" applyFill="1" applyBorder="1" applyProtection="1"/>
    <xf numFmtId="0" fontId="3" fillId="0" borderId="33" xfId="0" applyFont="1" applyBorder="1"/>
    <xf numFmtId="9" fontId="0" fillId="5" borderId="13" xfId="0" applyNumberFormat="1" applyFill="1" applyBorder="1"/>
    <xf numFmtId="9" fontId="8" fillId="13" borderId="2" xfId="4" applyFont="1" applyFill="1" applyBorder="1" applyProtection="1"/>
    <xf numFmtId="9" fontId="8" fillId="10" borderId="2" xfId="4" applyFont="1" applyFill="1" applyBorder="1" applyProtection="1"/>
    <xf numFmtId="9" fontId="8" fillId="5" borderId="2" xfId="4" applyFont="1" applyFill="1" applyBorder="1" applyProtection="1"/>
    <xf numFmtId="9" fontId="0" fillId="13" borderId="34" xfId="0" applyNumberFormat="1" applyFill="1" applyBorder="1"/>
    <xf numFmtId="9" fontId="0" fillId="10" borderId="2" xfId="0" applyNumberFormat="1" applyFill="1" applyBorder="1"/>
    <xf numFmtId="9" fontId="0" fillId="5" borderId="2" xfId="0" applyNumberFormat="1" applyFill="1" applyBorder="1"/>
    <xf numFmtId="9" fontId="0" fillId="13" borderId="2" xfId="0" applyNumberFormat="1" applyFill="1" applyBorder="1"/>
    <xf numFmtId="9" fontId="7" fillId="5" borderId="2" xfId="4" applyFont="1" applyFill="1" applyBorder="1" applyProtection="1"/>
    <xf numFmtId="9" fontId="8" fillId="7" borderId="2" xfId="4" applyFont="1" applyFill="1" applyBorder="1" applyProtection="1"/>
    <xf numFmtId="9" fontId="0" fillId="7" borderId="35" xfId="0" applyNumberFormat="1" applyFill="1" applyBorder="1"/>
    <xf numFmtId="9" fontId="7" fillId="5" borderId="35" xfId="4" applyFont="1" applyFill="1" applyBorder="1" applyProtection="1"/>
    <xf numFmtId="0" fontId="3" fillId="10" borderId="15" xfId="0" applyFont="1" applyFill="1" applyBorder="1" applyAlignment="1">
      <alignment horizontal="left" wrapText="1"/>
    </xf>
    <xf numFmtId="0" fontId="3" fillId="10" borderId="12" xfId="0" applyFont="1" applyFill="1" applyBorder="1" applyAlignment="1">
      <alignment horizontal="right" wrapText="1"/>
    </xf>
    <xf numFmtId="0" fontId="3" fillId="10" borderId="12" xfId="0" applyFont="1" applyFill="1" applyBorder="1" applyAlignment="1">
      <alignment wrapText="1"/>
    </xf>
    <xf numFmtId="1" fontId="3" fillId="10" borderId="12" xfId="4" applyNumberFormat="1" applyFont="1" applyFill="1" applyBorder="1" applyProtection="1"/>
    <xf numFmtId="0" fontId="3" fillId="11" borderId="15" xfId="0" applyFont="1" applyFill="1" applyBorder="1"/>
    <xf numFmtId="0" fontId="3" fillId="9" borderId="11" xfId="0" applyFont="1" applyFill="1" applyBorder="1"/>
    <xf numFmtId="0" fontId="3" fillId="9" borderId="12" xfId="0" applyFont="1" applyFill="1" applyBorder="1"/>
    <xf numFmtId="1" fontId="3" fillId="9" borderId="12" xfId="4" applyNumberFormat="1" applyFont="1" applyFill="1" applyBorder="1" applyProtection="1"/>
    <xf numFmtId="0" fontId="3" fillId="10" borderId="12" xfId="0" applyFont="1" applyFill="1" applyBorder="1"/>
    <xf numFmtId="9" fontId="3" fillId="14" borderId="19" xfId="4" applyFont="1" applyFill="1" applyBorder="1" applyProtection="1"/>
    <xf numFmtId="14" fontId="3" fillId="0" borderId="0" xfId="0" applyNumberFormat="1" applyFont="1" applyAlignment="1">
      <alignment vertical="top" wrapText="1"/>
    </xf>
    <xf numFmtId="1" fontId="6" fillId="3" borderId="5" xfId="4" applyNumberFormat="1" applyFont="1" applyFill="1" applyBorder="1" applyProtection="1"/>
    <xf numFmtId="0" fontId="3" fillId="14" borderId="12" xfId="0" applyFont="1" applyFill="1" applyBorder="1"/>
    <xf numFmtId="9" fontId="3" fillId="14" borderId="12" xfId="4" applyFont="1" applyFill="1" applyBorder="1" applyProtection="1"/>
    <xf numFmtId="1" fontId="3" fillId="14" borderId="12" xfId="4" applyNumberFormat="1" applyFont="1" applyFill="1" applyBorder="1" applyProtection="1"/>
    <xf numFmtId="0" fontId="3" fillId="14" borderId="11" xfId="0" applyFont="1" applyFill="1" applyBorder="1"/>
    <xf numFmtId="0" fontId="0" fillId="2" borderId="0" xfId="0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12" borderId="0" xfId="0" applyFont="1" applyFill="1" applyAlignment="1">
      <alignment wrapText="1"/>
    </xf>
    <xf numFmtId="0" fontId="3" fillId="0" borderId="36" xfId="0" applyFont="1" applyBorder="1" applyAlignment="1">
      <alignment wrapText="1"/>
    </xf>
    <xf numFmtId="9" fontId="0" fillId="13" borderId="37" xfId="0" applyNumberFormat="1" applyFill="1" applyBorder="1"/>
    <xf numFmtId="0" fontId="3" fillId="0" borderId="19" xfId="0" applyFont="1" applyBorder="1" applyAlignment="1">
      <alignment wrapText="1"/>
    </xf>
    <xf numFmtId="9" fontId="0" fillId="10" borderId="23" xfId="0" applyNumberFormat="1" applyFill="1" applyBorder="1"/>
    <xf numFmtId="9" fontId="0" fillId="10" borderId="17" xfId="0" applyNumberFormat="1" applyFill="1" applyBorder="1"/>
    <xf numFmtId="9" fontId="0" fillId="10" borderId="38" xfId="0" applyNumberFormat="1" applyFill="1" applyBorder="1"/>
    <xf numFmtId="9" fontId="0" fillId="0" borderId="3" xfId="0" applyNumberFormat="1" applyBorder="1"/>
    <xf numFmtId="0" fontId="1" fillId="0" borderId="39" xfId="0" applyFont="1" applyBorder="1"/>
    <xf numFmtId="0" fontId="1" fillId="0" borderId="40" xfId="0" applyFont="1" applyBorder="1"/>
    <xf numFmtId="1" fontId="1" fillId="9" borderId="12" xfId="4" applyNumberFormat="1" applyFont="1" applyFill="1" applyBorder="1" applyProtection="1"/>
    <xf numFmtId="0" fontId="1" fillId="2" borderId="0" xfId="0" applyFont="1" applyFill="1" applyAlignment="1">
      <alignment wrapText="1"/>
    </xf>
    <xf numFmtId="0" fontId="0" fillId="2" borderId="0" xfId="0" applyFill="1"/>
    <xf numFmtId="0" fontId="10" fillId="0" borderId="0" xfId="1" applyAlignment="1">
      <alignment horizontal="left"/>
    </xf>
    <xf numFmtId="1" fontId="0" fillId="0" borderId="0" xfId="0" applyNumberFormat="1"/>
    <xf numFmtId="0" fontId="3" fillId="0" borderId="0" xfId="3" applyFont="1"/>
    <xf numFmtId="0" fontId="5" fillId="11" borderId="41" xfId="0" applyFont="1" applyFill="1" applyBorder="1" applyAlignment="1">
      <alignment horizontal="center"/>
    </xf>
    <xf numFmtId="0" fontId="0" fillId="15" borderId="13" xfId="0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0" fillId="15" borderId="34" xfId="0" applyFill="1" applyBorder="1" applyAlignment="1">
      <alignment wrapText="1"/>
    </xf>
    <xf numFmtId="0" fontId="0" fillId="15" borderId="18" xfId="0" applyFill="1" applyBorder="1" applyAlignment="1">
      <alignment wrapText="1"/>
    </xf>
    <xf numFmtId="0" fontId="0" fillId="15" borderId="42" xfId="0" applyFill="1" applyBorder="1" applyAlignment="1">
      <alignment wrapText="1"/>
    </xf>
    <xf numFmtId="0" fontId="1" fillId="16" borderId="5" xfId="0" applyFont="1" applyFill="1" applyBorder="1" applyAlignment="1">
      <alignment wrapText="1"/>
    </xf>
    <xf numFmtId="0" fontId="1" fillId="16" borderId="18" xfId="0" applyFont="1" applyFill="1" applyBorder="1" applyAlignment="1">
      <alignment wrapText="1"/>
    </xf>
    <xf numFmtId="0" fontId="0" fillId="11" borderId="13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1" borderId="34" xfId="0" applyFill="1" applyBorder="1" applyAlignment="1">
      <alignment wrapText="1"/>
    </xf>
    <xf numFmtId="0" fontId="0" fillId="11" borderId="18" xfId="0" applyFill="1" applyBorder="1" applyAlignment="1">
      <alignment wrapText="1"/>
    </xf>
    <xf numFmtId="0" fontId="1" fillId="17" borderId="5" xfId="0" applyFont="1" applyFill="1" applyBorder="1" applyAlignment="1">
      <alignment wrapText="1"/>
    </xf>
    <xf numFmtId="0" fontId="1" fillId="17" borderId="18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4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1" fillId="18" borderId="5" xfId="0" applyFont="1" applyFill="1" applyBorder="1" applyAlignment="1">
      <alignment wrapText="1"/>
    </xf>
    <xf numFmtId="0" fontId="1" fillId="18" borderId="18" xfId="0" applyFont="1" applyFill="1" applyBorder="1" applyAlignment="1">
      <alignment wrapText="1"/>
    </xf>
    <xf numFmtId="0" fontId="0" fillId="15" borderId="13" xfId="0" applyFill="1" applyBorder="1"/>
    <xf numFmtId="0" fontId="0" fillId="15" borderId="2" xfId="0" applyFill="1" applyBorder="1"/>
    <xf numFmtId="1" fontId="0" fillId="15" borderId="34" xfId="0" applyNumberFormat="1" applyFill="1" applyBorder="1"/>
    <xf numFmtId="1" fontId="0" fillId="15" borderId="2" xfId="0" applyNumberFormat="1" applyFill="1" applyBorder="1"/>
    <xf numFmtId="0" fontId="0" fillId="15" borderId="34" xfId="0" applyFill="1" applyBorder="1"/>
    <xf numFmtId="0" fontId="0" fillId="16" borderId="2" xfId="0" applyFill="1" applyBorder="1"/>
    <xf numFmtId="0" fontId="0" fillId="16" borderId="17" xfId="0" applyFill="1" applyBorder="1"/>
    <xf numFmtId="0" fontId="0" fillId="11" borderId="13" xfId="0" applyFill="1" applyBorder="1"/>
    <xf numFmtId="0" fontId="0" fillId="11" borderId="2" xfId="0" applyFill="1" applyBorder="1"/>
    <xf numFmtId="1" fontId="0" fillId="11" borderId="34" xfId="0" applyNumberFormat="1" applyFill="1" applyBorder="1"/>
    <xf numFmtId="0" fontId="0" fillId="11" borderId="34" xfId="0" applyFill="1" applyBorder="1"/>
    <xf numFmtId="0" fontId="0" fillId="17" borderId="2" xfId="0" applyFill="1" applyBorder="1"/>
    <xf numFmtId="0" fontId="0" fillId="17" borderId="17" xfId="0" applyFill="1" applyBorder="1"/>
    <xf numFmtId="0" fontId="0" fillId="5" borderId="13" xfId="0" applyFill="1" applyBorder="1"/>
    <xf numFmtId="0" fontId="0" fillId="5" borderId="2" xfId="0" applyFill="1" applyBorder="1"/>
    <xf numFmtId="1" fontId="0" fillId="5" borderId="34" xfId="0" applyNumberFormat="1" applyFill="1" applyBorder="1"/>
    <xf numFmtId="0" fontId="0" fillId="18" borderId="2" xfId="0" applyFill="1" applyBorder="1"/>
    <xf numFmtId="0" fontId="0" fillId="18" borderId="17" xfId="0" applyFill="1" applyBorder="1"/>
    <xf numFmtId="0" fontId="13" fillId="20" borderId="3" xfId="0" applyFont="1" applyFill="1" applyBorder="1" applyAlignment="1">
      <alignment vertical="top" wrapText="1"/>
    </xf>
    <xf numFmtId="0" fontId="13" fillId="20" borderId="4" xfId="0" applyFont="1" applyFill="1" applyBorder="1" applyAlignment="1">
      <alignment vertical="top" wrapText="1"/>
    </xf>
    <xf numFmtId="0" fontId="13" fillId="0" borderId="65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4" fillId="0" borderId="65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9" fontId="13" fillId="0" borderId="65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0" fillId="0" borderId="0" xfId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wrapText="1"/>
    </xf>
    <xf numFmtId="0" fontId="10" fillId="0" borderId="0" xfId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3" borderId="50" xfId="0" applyFont="1" applyFill="1" applyBorder="1" applyAlignment="1">
      <alignment horizontal="center" wrapText="1"/>
    </xf>
    <xf numFmtId="0" fontId="1" fillId="3" borderId="53" xfId="0" applyFont="1" applyFill="1" applyBorder="1" applyAlignment="1">
      <alignment horizontal="center" wrapText="1"/>
    </xf>
    <xf numFmtId="0" fontId="1" fillId="10" borderId="25" xfId="0" applyFont="1" applyFill="1" applyBorder="1" applyAlignment="1">
      <alignment horizontal="left" vertical="center" wrapText="1"/>
    </xf>
    <xf numFmtId="0" fontId="1" fillId="10" borderId="2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49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12" borderId="25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3" borderId="46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0" borderId="55" xfId="0" applyFont="1" applyBorder="1" applyAlignment="1">
      <alignment horizontal="left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1" fillId="8" borderId="46" xfId="0" applyFont="1" applyFill="1" applyBorder="1" applyAlignment="1">
      <alignment horizontal="center" wrapText="1"/>
    </xf>
    <xf numFmtId="0" fontId="1" fillId="8" borderId="47" xfId="0" applyFont="1" applyFill="1" applyBorder="1" applyAlignment="1">
      <alignment horizontal="center" wrapText="1"/>
    </xf>
    <xf numFmtId="0" fontId="1" fillId="3" borderId="47" xfId="0" applyFont="1" applyFill="1" applyBorder="1" applyAlignment="1">
      <alignment horizontal="center" wrapText="1"/>
    </xf>
    <xf numFmtId="0" fontId="1" fillId="3" borderId="51" xfId="0" applyFont="1" applyFill="1" applyBorder="1" applyAlignment="1">
      <alignment horizontal="center" wrapText="1"/>
    </xf>
    <xf numFmtId="0" fontId="1" fillId="3" borderId="59" xfId="0" applyFont="1" applyFill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19" borderId="58" xfId="0" applyFont="1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1" fillId="19" borderId="5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2" borderId="60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2" borderId="5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3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3" fillId="11" borderId="62" xfId="0" applyFont="1" applyFill="1" applyBorder="1" applyAlignment="1">
      <alignment horizontal="center"/>
    </xf>
    <xf numFmtId="0" fontId="3" fillId="11" borderId="64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4" xfId="0" applyFont="1" applyFill="1" applyBorder="1" applyAlignment="1">
      <alignment horizontal="center"/>
    </xf>
    <xf numFmtId="0" fontId="3" fillId="16" borderId="34" xfId="0" applyFont="1" applyFill="1" applyBorder="1" applyAlignment="1">
      <alignment horizontal="center" wrapText="1"/>
    </xf>
    <xf numFmtId="0" fontId="3" fillId="16" borderId="63" xfId="0" applyFont="1" applyFill="1" applyBorder="1" applyAlignment="1">
      <alignment horizontal="center" wrapText="1"/>
    </xf>
    <xf numFmtId="0" fontId="3" fillId="11" borderId="13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5" fillId="0" borderId="4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59" xfId="0" applyFont="1" applyBorder="1" applyAlignment="1">
      <alignment horizontal="left" wrapText="1"/>
    </xf>
    <xf numFmtId="0" fontId="5" fillId="15" borderId="49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5" borderId="50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31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/>
    </xf>
    <xf numFmtId="0" fontId="3" fillId="17" borderId="63" xfId="0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Percent" xfId="4" builtinId="5"/>
    <cellStyle name="Percent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tini.gov.uk/publications/information-requirements-training-success-and-apprenticeshipni-inspec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tini.gov.uk/publications/information-requirements-training-success-and-apprenticeshipni-inspection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tini.gov.uk/publications/information-requirements-training-success-and-apprenticeshipni-inspection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tini.gov.uk/publications/information-requirements-training-success-and-apprenticeshipni-inspection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tini.gov.uk/publications/information-requirements-training-success-and-apprenticeshipni-inspection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8"/>
  <sheetViews>
    <sheetView tabSelected="1" zoomScaleNormal="100" workbookViewId="0">
      <selection activeCell="N60" sqref="N60"/>
    </sheetView>
  </sheetViews>
  <sheetFormatPr defaultColWidth="8.85546875" defaultRowHeight="12.75" x14ac:dyDescent="0.2"/>
  <cols>
    <col min="1" max="1" width="17.28515625" customWidth="1"/>
    <col min="2" max="2" width="14.42578125" customWidth="1"/>
    <col min="3" max="3" width="12.42578125" customWidth="1"/>
    <col min="4" max="4" width="16.42578125" customWidth="1"/>
    <col min="5" max="5" width="21.85546875" customWidth="1"/>
  </cols>
  <sheetData>
    <row r="1" spans="1:13" x14ac:dyDescent="0.2">
      <c r="A1" s="240" t="s">
        <v>39</v>
      </c>
      <c r="B1" s="240"/>
    </row>
    <row r="2" spans="1:13" x14ac:dyDescent="0.2">
      <c r="A2" s="1"/>
      <c r="B2" s="1"/>
    </row>
    <row r="3" spans="1:13" x14ac:dyDescent="0.2">
      <c r="A3" s="23" t="str">
        <f>'Tb 1 Literacy'!A1</f>
        <v>Version</v>
      </c>
      <c r="B3" s="160">
        <f>'Tb 1 Literacy'!B1:C1</f>
        <v>45195</v>
      </c>
      <c r="C3" s="23"/>
      <c r="D3" s="23"/>
      <c r="E3" s="23"/>
    </row>
    <row r="4" spans="1:13" x14ac:dyDescent="0.2">
      <c r="A4" s="239" t="s">
        <v>90</v>
      </c>
      <c r="B4" s="239"/>
      <c r="C4" s="239"/>
      <c r="D4" s="239"/>
      <c r="E4" s="239"/>
      <c r="F4" s="23"/>
      <c r="G4" s="23"/>
      <c r="H4" s="23"/>
      <c r="I4" s="23"/>
      <c r="J4" s="23"/>
    </row>
    <row r="5" spans="1:13" x14ac:dyDescent="0.2">
      <c r="A5" s="238" t="str">
        <f>'Tb 1 Literacy'!A2:J2</f>
        <v>https://www.etini.gov.uk/publications/information-requirements-training-success-and-apprenticeshipni-inspections</v>
      </c>
      <c r="B5" s="238"/>
      <c r="C5" s="238"/>
      <c r="D5" s="238"/>
      <c r="E5" s="238"/>
    </row>
    <row r="6" spans="1:13" x14ac:dyDescent="0.2">
      <c r="A6" s="238"/>
      <c r="B6" s="238"/>
      <c r="C6" s="238"/>
      <c r="D6" s="238"/>
      <c r="E6" s="238"/>
    </row>
    <row r="7" spans="1:13" ht="12.75" customHeight="1" x14ac:dyDescent="0.2">
      <c r="A7" s="241" t="s">
        <v>38</v>
      </c>
      <c r="B7" s="241"/>
      <c r="C7" s="241"/>
      <c r="D7" s="241"/>
      <c r="E7" s="241"/>
    </row>
    <row r="8" spans="1:13" x14ac:dyDescent="0.2">
      <c r="A8" s="241"/>
      <c r="B8" s="241"/>
      <c r="C8" s="241"/>
      <c r="D8" s="241"/>
      <c r="E8" s="241"/>
    </row>
    <row r="9" spans="1:13" x14ac:dyDescent="0.2">
      <c r="A9" s="241"/>
      <c r="B9" s="241"/>
      <c r="C9" s="241"/>
      <c r="D9" s="241"/>
      <c r="E9" s="241"/>
    </row>
    <row r="10" spans="1:13" x14ac:dyDescent="0.2">
      <c r="A10" s="17"/>
      <c r="B10" s="17"/>
      <c r="C10" s="17"/>
      <c r="D10" s="17"/>
      <c r="E10" s="17"/>
    </row>
    <row r="11" spans="1:13" x14ac:dyDescent="0.2">
      <c r="A11" s="17"/>
      <c r="B11" s="17"/>
      <c r="C11" s="17"/>
      <c r="D11" s="17"/>
      <c r="E11" s="17"/>
    </row>
    <row r="12" spans="1:13" x14ac:dyDescent="0.2">
      <c r="A12" s="235" t="s">
        <v>27</v>
      </c>
      <c r="B12" s="235"/>
      <c r="C12" s="235"/>
      <c r="D12" s="235"/>
      <c r="E12" s="235"/>
      <c r="F12" s="9"/>
      <c r="G12" s="9"/>
      <c r="H12" s="9"/>
      <c r="I12" s="9"/>
      <c r="J12" s="9"/>
      <c r="K12" s="9"/>
      <c r="L12" s="9"/>
    </row>
    <row r="14" spans="1:13" ht="12.75" customHeight="1" x14ac:dyDescent="0.2">
      <c r="A14" s="233" t="s">
        <v>132</v>
      </c>
      <c r="B14" s="233"/>
      <c r="C14" s="233"/>
      <c r="D14" s="233"/>
      <c r="E14" s="233"/>
      <c r="F14" s="6"/>
      <c r="G14" s="6"/>
      <c r="H14" s="6"/>
      <c r="I14" s="6"/>
    </row>
    <row r="15" spans="1:13" ht="12.75" customHeight="1" x14ac:dyDescent="0.25">
      <c r="A15" s="233"/>
      <c r="B15" s="233"/>
      <c r="C15" s="233"/>
      <c r="D15" s="233"/>
      <c r="E15" s="233"/>
      <c r="F15" s="6"/>
      <c r="G15" s="6"/>
      <c r="H15" s="6"/>
      <c r="I15" s="6"/>
      <c r="M15" s="10"/>
    </row>
    <row r="16" spans="1:13" ht="12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M16" s="10"/>
    </row>
    <row r="17" spans="1:13" ht="12.75" customHeight="1" x14ac:dyDescent="0.25">
      <c r="A17" s="18"/>
      <c r="B17" s="19" t="s">
        <v>21</v>
      </c>
      <c r="C17" s="19" t="s">
        <v>22</v>
      </c>
      <c r="D17" s="19" t="s">
        <v>23</v>
      </c>
      <c r="E17" s="6"/>
      <c r="F17" s="6"/>
      <c r="G17" s="6"/>
      <c r="H17" s="6"/>
      <c r="I17" s="6"/>
      <c r="M17" s="10"/>
    </row>
    <row r="18" spans="1:13" ht="12.75" customHeight="1" x14ac:dyDescent="0.25">
      <c r="A18" s="19" t="s">
        <v>16</v>
      </c>
      <c r="B18" s="20" t="s">
        <v>26</v>
      </c>
      <c r="C18" s="20" t="s">
        <v>30</v>
      </c>
      <c r="D18" s="21"/>
      <c r="E18" s="6"/>
      <c r="F18" s="6"/>
      <c r="G18" s="6"/>
      <c r="H18" s="6"/>
      <c r="I18" s="6"/>
      <c r="M18" s="10"/>
    </row>
    <row r="19" spans="1:13" ht="12.75" customHeight="1" x14ac:dyDescent="0.25">
      <c r="A19" s="19" t="s">
        <v>17</v>
      </c>
      <c r="B19" s="20" t="s">
        <v>26</v>
      </c>
      <c r="C19" s="20" t="s">
        <v>30</v>
      </c>
      <c r="D19" s="21"/>
      <c r="E19" s="6"/>
      <c r="F19" s="6"/>
      <c r="G19" s="6"/>
      <c r="H19" s="6"/>
      <c r="I19" s="6"/>
      <c r="M19" s="10"/>
    </row>
    <row r="20" spans="1:13" ht="12.75" customHeight="1" x14ac:dyDescent="0.25">
      <c r="A20" s="19" t="s">
        <v>18</v>
      </c>
      <c r="B20" s="20" t="s">
        <v>26</v>
      </c>
      <c r="C20" s="20" t="s">
        <v>30</v>
      </c>
      <c r="D20" s="21"/>
      <c r="E20" s="6"/>
      <c r="F20" s="6"/>
      <c r="G20" s="6"/>
      <c r="H20" s="6"/>
      <c r="I20" s="6"/>
      <c r="M20" s="10"/>
    </row>
    <row r="21" spans="1:13" ht="12.75" customHeight="1" x14ac:dyDescent="0.25">
      <c r="A21" s="19" t="s">
        <v>19</v>
      </c>
      <c r="B21" s="20" t="s">
        <v>28</v>
      </c>
      <c r="C21" s="20" t="s">
        <v>31</v>
      </c>
      <c r="D21" s="20" t="s">
        <v>33</v>
      </c>
      <c r="E21" s="6"/>
      <c r="F21" s="6"/>
      <c r="G21" s="6"/>
      <c r="H21" s="6"/>
      <c r="I21" s="6"/>
      <c r="M21" s="10"/>
    </row>
    <row r="22" spans="1:13" ht="12.75" customHeight="1" x14ac:dyDescent="0.25">
      <c r="A22" s="19" t="s">
        <v>20</v>
      </c>
      <c r="B22" s="20" t="s">
        <v>29</v>
      </c>
      <c r="C22" s="20" t="s">
        <v>32</v>
      </c>
      <c r="D22" s="20" t="s">
        <v>34</v>
      </c>
      <c r="E22" s="6"/>
      <c r="F22" s="6"/>
      <c r="G22" s="6"/>
      <c r="H22" s="6"/>
      <c r="I22" s="6"/>
      <c r="M22" s="10"/>
    </row>
    <row r="23" spans="1:13" ht="12.75" customHeight="1" x14ac:dyDescent="0.25">
      <c r="A23" s="19" t="s">
        <v>58</v>
      </c>
      <c r="B23" s="20" t="s">
        <v>56</v>
      </c>
      <c r="C23" s="20" t="s">
        <v>57</v>
      </c>
      <c r="D23" s="43"/>
      <c r="E23" s="6"/>
      <c r="F23" s="6"/>
      <c r="G23" s="6"/>
      <c r="H23" s="6"/>
      <c r="I23" s="6"/>
      <c r="M23" s="10"/>
    </row>
    <row r="24" spans="1:13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13" x14ac:dyDescent="0.2">
      <c r="A25" s="1" t="s">
        <v>13</v>
      </c>
      <c r="B25" s="1"/>
      <c r="C25" s="1"/>
      <c r="D25" s="1"/>
      <c r="E25" s="1"/>
      <c r="F25" s="1"/>
      <c r="G25" s="1"/>
      <c r="H25" s="1"/>
      <c r="I25" s="1"/>
    </row>
    <row r="26" spans="1:13" ht="12.75" customHeight="1" x14ac:dyDescent="0.2">
      <c r="A26" s="232" t="s">
        <v>133</v>
      </c>
      <c r="B26" s="232"/>
      <c r="C26" s="232"/>
      <c r="D26" s="232"/>
      <c r="E26" s="232"/>
      <c r="F26" s="7"/>
      <c r="G26" s="7"/>
      <c r="H26" s="7"/>
      <c r="I26" s="7"/>
    </row>
    <row r="27" spans="1:13" x14ac:dyDescent="0.2">
      <c r="A27" s="232"/>
      <c r="B27" s="232"/>
      <c r="C27" s="232"/>
      <c r="D27" s="232"/>
      <c r="E27" s="232"/>
      <c r="F27" s="7"/>
      <c r="G27" s="7"/>
      <c r="H27" s="7"/>
      <c r="I27" s="7"/>
    </row>
    <row r="28" spans="1:13" x14ac:dyDescent="0.2">
      <c r="A28" s="16" t="s">
        <v>35</v>
      </c>
    </row>
    <row r="29" spans="1:13" x14ac:dyDescent="0.2">
      <c r="A29" s="22" t="s">
        <v>36</v>
      </c>
      <c r="B29" s="8"/>
      <c r="C29" s="8"/>
      <c r="D29" s="8"/>
      <c r="E29" s="8"/>
      <c r="F29" s="8"/>
      <c r="G29" s="8"/>
      <c r="H29" s="8"/>
      <c r="I29" s="8"/>
    </row>
    <row r="30" spans="1:13" x14ac:dyDescent="0.2">
      <c r="A30" s="16" t="s">
        <v>37</v>
      </c>
    </row>
    <row r="32" spans="1:13" ht="12.75" customHeight="1" x14ac:dyDescent="0.2">
      <c r="A32" s="233" t="s">
        <v>14</v>
      </c>
      <c r="B32" s="233"/>
      <c r="C32" s="233"/>
      <c r="D32" s="233"/>
      <c r="E32" s="233"/>
      <c r="F32" s="6"/>
      <c r="G32" s="6"/>
      <c r="H32" s="6"/>
      <c r="I32" s="6"/>
    </row>
    <row r="33" spans="1:9" x14ac:dyDescent="0.2">
      <c r="A33" s="233"/>
      <c r="B33" s="233"/>
      <c r="C33" s="233"/>
      <c r="D33" s="233"/>
      <c r="E33" s="233"/>
      <c r="F33" s="6"/>
      <c r="G33" s="6"/>
      <c r="H33" s="6"/>
      <c r="I33" s="6"/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 x14ac:dyDescent="0.2">
      <c r="A35" s="234" t="s">
        <v>134</v>
      </c>
      <c r="B35" s="233"/>
      <c r="C35" s="233"/>
      <c r="D35" s="233"/>
      <c r="E35" s="233"/>
      <c r="F35" s="6"/>
      <c r="G35" s="6"/>
      <c r="H35" s="6"/>
      <c r="I35" s="6"/>
    </row>
    <row r="36" spans="1:9" x14ac:dyDescent="0.2">
      <c r="A36" s="233"/>
      <c r="B36" s="233"/>
      <c r="C36" s="233"/>
      <c r="D36" s="233"/>
      <c r="E36" s="233"/>
      <c r="F36" s="6"/>
      <c r="G36" s="6"/>
      <c r="H36" s="6"/>
      <c r="I36" s="6"/>
    </row>
    <row r="37" spans="1:9" x14ac:dyDescent="0.2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">
      <c r="A38" s="6"/>
      <c r="B38" s="6"/>
      <c r="C38" s="6"/>
      <c r="D38" s="6"/>
      <c r="E38" s="6"/>
    </row>
    <row r="39" spans="1:9" ht="12.75" customHeight="1" x14ac:dyDescent="0.2">
      <c r="A39" s="234" t="s">
        <v>135</v>
      </c>
      <c r="B39" s="234"/>
      <c r="C39" s="234"/>
      <c r="D39" s="234"/>
      <c r="E39" s="234"/>
      <c r="F39" s="3"/>
      <c r="G39" s="3"/>
      <c r="H39" s="3"/>
      <c r="I39" s="3"/>
    </row>
    <row r="40" spans="1:9" x14ac:dyDescent="0.2">
      <c r="A40" s="234"/>
      <c r="B40" s="234"/>
      <c r="C40" s="234"/>
      <c r="D40" s="234"/>
      <c r="E40" s="234"/>
      <c r="F40" s="3"/>
      <c r="G40" s="3"/>
      <c r="H40" s="3"/>
      <c r="I40" s="3"/>
    </row>
    <row r="41" spans="1:9" x14ac:dyDescent="0.2">
      <c r="A41" s="234"/>
      <c r="B41" s="234"/>
      <c r="C41" s="234"/>
      <c r="D41" s="234"/>
      <c r="E41" s="234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168" t="s">
        <v>95</v>
      </c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236" t="s">
        <v>94</v>
      </c>
      <c r="B44" s="236"/>
      <c r="C44" s="236"/>
      <c r="D44" s="236"/>
      <c r="E44" s="236"/>
      <c r="F44" s="3"/>
      <c r="G44" s="3"/>
      <c r="H44" s="3"/>
      <c r="I44" s="3"/>
    </row>
    <row r="45" spans="1:9" x14ac:dyDescent="0.2">
      <c r="A45" s="167"/>
      <c r="B45" s="167"/>
      <c r="C45" s="167"/>
      <c r="D45" s="167"/>
      <c r="E45" s="167"/>
      <c r="F45" s="3"/>
      <c r="G45" s="3"/>
      <c r="H45" s="3"/>
      <c r="I45" s="3"/>
    </row>
    <row r="46" spans="1:9" x14ac:dyDescent="0.2">
      <c r="A46" s="236" t="s">
        <v>96</v>
      </c>
      <c r="B46" s="236"/>
      <c r="C46" s="236"/>
      <c r="D46" s="236"/>
      <c r="E46" s="236"/>
      <c r="F46" s="3"/>
      <c r="G46" s="3"/>
      <c r="H46" s="3"/>
      <c r="I46" s="3"/>
    </row>
    <row r="47" spans="1:9" ht="26.1" customHeight="1" x14ac:dyDescent="0.2">
      <c r="A47" s="236" t="s">
        <v>97</v>
      </c>
      <c r="B47" s="236"/>
      <c r="C47" s="236"/>
      <c r="D47" s="236"/>
      <c r="E47" s="236"/>
      <c r="F47" s="3"/>
      <c r="G47" s="3"/>
      <c r="H47" s="3"/>
      <c r="I47" s="3"/>
    </row>
    <row r="48" spans="1:9" ht="39" customHeight="1" x14ac:dyDescent="0.2">
      <c r="A48" s="236" t="s">
        <v>98</v>
      </c>
      <c r="B48" s="236"/>
      <c r="C48" s="236"/>
      <c r="D48" s="236"/>
      <c r="E48" s="236"/>
      <c r="F48" s="3"/>
      <c r="G48" s="3"/>
      <c r="H48" s="3"/>
      <c r="I48" s="3"/>
    </row>
    <row r="49" spans="1:9" x14ac:dyDescent="0.2">
      <c r="A49" s="167"/>
      <c r="B49" s="167"/>
      <c r="C49" s="167"/>
      <c r="D49" s="167"/>
      <c r="E49" s="167"/>
      <c r="F49" s="3"/>
      <c r="G49" s="3"/>
      <c r="H49" s="3"/>
      <c r="I49" s="3"/>
    </row>
    <row r="50" spans="1:9" x14ac:dyDescent="0.2">
      <c r="A50" s="237" t="s">
        <v>143</v>
      </c>
      <c r="B50" s="237"/>
      <c r="C50" s="237"/>
      <c r="D50" s="237"/>
      <c r="E50" s="237"/>
      <c r="F50" s="3"/>
      <c r="G50" s="3"/>
      <c r="H50" s="3"/>
      <c r="I50" s="3"/>
    </row>
    <row r="51" spans="1:9" ht="12.75" customHeight="1" x14ac:dyDescent="0.2">
      <c r="F51" s="3"/>
      <c r="G51" s="3"/>
      <c r="H51" s="3"/>
      <c r="I51" s="3"/>
    </row>
    <row r="52" spans="1:9" ht="13.5" thickBot="1" x14ac:dyDescent="0.25">
      <c r="A52" s="1" t="s">
        <v>144</v>
      </c>
      <c r="B52" s="16"/>
      <c r="C52" s="16"/>
      <c r="D52" s="16"/>
      <c r="E52" s="16"/>
    </row>
    <row r="53" spans="1:9" ht="39" thickBot="1" x14ac:dyDescent="0.25">
      <c r="A53" s="222" t="s">
        <v>145</v>
      </c>
      <c r="B53" s="223" t="s">
        <v>142</v>
      </c>
      <c r="C53" s="16"/>
      <c r="D53" s="222" t="s">
        <v>146</v>
      </c>
      <c r="E53" s="222" t="s">
        <v>142</v>
      </c>
    </row>
    <row r="54" spans="1:9" ht="26.25" thickBot="1" x14ac:dyDescent="0.25">
      <c r="A54" s="224" t="s">
        <v>147</v>
      </c>
      <c r="B54" s="225" t="s">
        <v>148</v>
      </c>
      <c r="C54" s="16"/>
      <c r="D54" s="224" t="s">
        <v>149</v>
      </c>
      <c r="E54" s="225" t="s">
        <v>148</v>
      </c>
    </row>
    <row r="55" spans="1:9" ht="39" thickBot="1" x14ac:dyDescent="0.25">
      <c r="A55" s="224" t="s">
        <v>150</v>
      </c>
      <c r="B55" s="226" t="s">
        <v>151</v>
      </c>
      <c r="C55" s="16"/>
      <c r="D55" s="224" t="s">
        <v>152</v>
      </c>
      <c r="E55" s="226" t="s">
        <v>151</v>
      </c>
    </row>
    <row r="56" spans="1:9" ht="26.25" thickBot="1" x14ac:dyDescent="0.25">
      <c r="A56" s="224" t="s">
        <v>153</v>
      </c>
      <c r="B56" s="226" t="s">
        <v>154</v>
      </c>
      <c r="C56" s="16"/>
      <c r="D56" s="224" t="s">
        <v>150</v>
      </c>
      <c r="E56" s="226" t="s">
        <v>154</v>
      </c>
    </row>
    <row r="57" spans="1:9" ht="13.5" thickBot="1" x14ac:dyDescent="0.25">
      <c r="A57" s="224" t="s">
        <v>155</v>
      </c>
      <c r="B57" s="227" t="s">
        <v>156</v>
      </c>
      <c r="C57" s="16"/>
      <c r="D57" s="231" t="s">
        <v>153</v>
      </c>
      <c r="E57" s="227" t="s">
        <v>156</v>
      </c>
    </row>
    <row r="58" spans="1:9" ht="13.5" thickBot="1" x14ac:dyDescent="0.25">
      <c r="A58" s="224" t="s">
        <v>157</v>
      </c>
      <c r="B58" s="227" t="s">
        <v>158</v>
      </c>
      <c r="C58" s="16"/>
      <c r="D58" s="224" t="s">
        <v>155</v>
      </c>
      <c r="E58" s="227" t="s">
        <v>158</v>
      </c>
    </row>
    <row r="59" spans="1:9" ht="13.5" thickBot="1" x14ac:dyDescent="0.25">
      <c r="A59" s="224" t="s">
        <v>159</v>
      </c>
      <c r="B59" s="227" t="s">
        <v>160</v>
      </c>
      <c r="C59" s="16"/>
      <c r="D59" s="224" t="s">
        <v>161</v>
      </c>
      <c r="E59" s="227" t="s">
        <v>160</v>
      </c>
    </row>
    <row r="60" spans="1:9" x14ac:dyDescent="0.2">
      <c r="A60" s="228"/>
      <c r="B60" s="228"/>
      <c r="C60" s="16"/>
      <c r="D60" s="228"/>
      <c r="E60" s="228"/>
    </row>
    <row r="61" spans="1:9" ht="13.5" thickBot="1" x14ac:dyDescent="0.25">
      <c r="A61" s="1" t="s">
        <v>162</v>
      </c>
      <c r="B61" s="16"/>
      <c r="C61" s="16"/>
      <c r="D61" s="16"/>
      <c r="E61" s="16"/>
    </row>
    <row r="62" spans="1:9" ht="39" thickBot="1" x14ac:dyDescent="0.25">
      <c r="A62" s="222" t="s">
        <v>145</v>
      </c>
      <c r="B62" s="223" t="s">
        <v>142</v>
      </c>
      <c r="C62" s="16"/>
      <c r="D62" s="222" t="s">
        <v>163</v>
      </c>
      <c r="E62" s="223" t="s">
        <v>142</v>
      </c>
    </row>
    <row r="63" spans="1:9" ht="26.25" thickBot="1" x14ac:dyDescent="0.25">
      <c r="A63" s="229" t="s">
        <v>164</v>
      </c>
      <c r="B63" s="225" t="s">
        <v>148</v>
      </c>
      <c r="C63" s="16"/>
      <c r="D63" s="230" t="s">
        <v>147</v>
      </c>
      <c r="E63" s="225" t="s">
        <v>148</v>
      </c>
    </row>
    <row r="64" spans="1:9" ht="39" thickBot="1" x14ac:dyDescent="0.25">
      <c r="A64" s="229" t="s">
        <v>165</v>
      </c>
      <c r="B64" s="226" t="s">
        <v>151</v>
      </c>
      <c r="C64" s="16"/>
      <c r="D64" s="230" t="s">
        <v>150</v>
      </c>
      <c r="E64" s="226" t="s">
        <v>151</v>
      </c>
    </row>
    <row r="65" spans="1:5" ht="26.25" thickBot="1" x14ac:dyDescent="0.25">
      <c r="A65" s="229" t="s">
        <v>166</v>
      </c>
      <c r="B65" s="226" t="s">
        <v>154</v>
      </c>
      <c r="C65" s="16"/>
      <c r="D65" s="230" t="s">
        <v>153</v>
      </c>
      <c r="E65" s="226" t="s">
        <v>154</v>
      </c>
    </row>
    <row r="66" spans="1:5" ht="13.5" thickBot="1" x14ac:dyDescent="0.25">
      <c r="A66" s="229" t="s">
        <v>167</v>
      </c>
      <c r="B66" s="227" t="s">
        <v>156</v>
      </c>
      <c r="C66" s="16"/>
      <c r="D66" s="230" t="s">
        <v>155</v>
      </c>
      <c r="E66" s="227" t="s">
        <v>156</v>
      </c>
    </row>
    <row r="67" spans="1:5" ht="13.5" thickBot="1" x14ac:dyDescent="0.25">
      <c r="A67" s="229" t="s">
        <v>168</v>
      </c>
      <c r="B67" s="227" t="s">
        <v>158</v>
      </c>
      <c r="C67" s="16"/>
      <c r="D67" s="230" t="s">
        <v>167</v>
      </c>
      <c r="E67" s="227" t="s">
        <v>158</v>
      </c>
    </row>
    <row r="68" spans="1:5" ht="13.5" thickBot="1" x14ac:dyDescent="0.25">
      <c r="A68" s="229" t="s">
        <v>169</v>
      </c>
      <c r="B68" s="227" t="s">
        <v>160</v>
      </c>
      <c r="C68" s="16"/>
      <c r="D68" s="230" t="s">
        <v>159</v>
      </c>
      <c r="E68" s="227" t="s">
        <v>160</v>
      </c>
    </row>
  </sheetData>
  <sheetProtection algorithmName="SHA-512" hashValue="Y8J5zCPKGR7tKMoYYP80mLHN0QNzNN5DGMX4J2U8pE2q/GCiYNRZ78F19cAJgBS6et5DARkeOIukUqBiw1uSww==" saltValue="YfORrcR4fkY8MxU7C9BG0w==" spinCount="100000" sheet="1" formatCells="0" selectLockedCells="1"/>
  <mergeCells count="15">
    <mergeCell ref="A4:E4"/>
    <mergeCell ref="A1:B1"/>
    <mergeCell ref="A39:E41"/>
    <mergeCell ref="A14:E15"/>
    <mergeCell ref="A7:E9"/>
    <mergeCell ref="A46:E46"/>
    <mergeCell ref="A47:E47"/>
    <mergeCell ref="A48:E48"/>
    <mergeCell ref="A50:E50"/>
    <mergeCell ref="A5:E6"/>
    <mergeCell ref="A26:E27"/>
    <mergeCell ref="A32:E33"/>
    <mergeCell ref="A35:E36"/>
    <mergeCell ref="A12:E12"/>
    <mergeCell ref="A44:E44"/>
  </mergeCells>
  <hyperlinks>
    <hyperlink ref="A5:E6" r:id="rId1" display="https://www.etini.gov.uk/publications/information-requirements-training-success-and-apprenticeshipni-inspections" xr:uid="{00000000-0004-0000-0000-000000000000}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6"/>
  <sheetViews>
    <sheetView zoomScale="80" zoomScaleNormal="80" workbookViewId="0">
      <selection activeCell="M12" sqref="M12"/>
    </sheetView>
  </sheetViews>
  <sheetFormatPr defaultColWidth="8.85546875" defaultRowHeight="12.75" x14ac:dyDescent="0.2"/>
  <cols>
    <col min="1" max="1" width="15.85546875" customWidth="1"/>
    <col min="2" max="2" width="8.7109375" customWidth="1"/>
    <col min="3" max="3" width="11.7109375" customWidth="1"/>
    <col min="4" max="5" width="12.5703125" customWidth="1"/>
    <col min="6" max="6" width="16" customWidth="1"/>
    <col min="7" max="7" width="15.7109375" customWidth="1"/>
    <col min="8" max="8" width="13.42578125" customWidth="1"/>
    <col min="9" max="9" width="13.140625" customWidth="1"/>
    <col min="10" max="10" width="20" customWidth="1"/>
    <col min="11" max="11" width="10" customWidth="1"/>
    <col min="12" max="12" width="9.28515625" customWidth="1"/>
    <col min="13" max="13" width="9.42578125" customWidth="1"/>
    <col min="14" max="14" width="10.140625" customWidth="1"/>
    <col min="15" max="15" width="12.140625" customWidth="1"/>
  </cols>
  <sheetData>
    <row r="1" spans="1:23" x14ac:dyDescent="0.2">
      <c r="A1" s="16" t="s">
        <v>89</v>
      </c>
      <c r="B1" s="243">
        <v>45195</v>
      </c>
      <c r="C1" s="243"/>
      <c r="D1" s="244" t="s">
        <v>90</v>
      </c>
      <c r="E1" s="244"/>
      <c r="F1" s="244"/>
      <c r="G1" s="244"/>
      <c r="H1" s="244"/>
      <c r="I1" s="16"/>
      <c r="J1" s="16"/>
    </row>
    <row r="2" spans="1:23" x14ac:dyDescent="0.2">
      <c r="A2" s="242" t="s">
        <v>88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23" ht="13.5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23" ht="18.75" thickBot="1" x14ac:dyDescent="0.3">
      <c r="A4" s="257" t="s">
        <v>67</v>
      </c>
      <c r="B4" s="257"/>
      <c r="C4" s="257"/>
      <c r="D4" s="258" t="s">
        <v>128</v>
      </c>
      <c r="E4" s="259"/>
      <c r="F4" s="259"/>
      <c r="G4" s="259"/>
      <c r="H4" s="259"/>
      <c r="I4" s="259"/>
      <c r="J4" s="260"/>
    </row>
    <row r="5" spans="1:23" ht="13.5" thickBot="1" x14ac:dyDescent="0.25"/>
    <row r="6" spans="1:23" ht="20.100000000000001" customHeight="1" thickBot="1" x14ac:dyDescent="0.3">
      <c r="A6" s="75" t="s">
        <v>15</v>
      </c>
      <c r="B6" s="263" t="str">
        <f>D4</f>
        <v xml:space="preserve"> </v>
      </c>
      <c r="C6" s="264"/>
      <c r="D6" s="264"/>
      <c r="E6" s="264"/>
      <c r="F6" s="264"/>
      <c r="G6" s="265"/>
      <c r="H6" s="266" t="s">
        <v>40</v>
      </c>
      <c r="I6" s="267"/>
      <c r="J6" s="268"/>
      <c r="K6" s="11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1.95" customHeight="1" x14ac:dyDescent="0.25">
      <c r="A7" s="261" t="s">
        <v>2</v>
      </c>
      <c r="B7" s="245" t="s">
        <v>7</v>
      </c>
      <c r="C7" s="245" t="s">
        <v>62</v>
      </c>
      <c r="D7" s="270" t="s">
        <v>24</v>
      </c>
      <c r="E7" s="245" t="s">
        <v>3</v>
      </c>
      <c r="F7" s="245" t="s">
        <v>8</v>
      </c>
      <c r="G7" s="272" t="s">
        <v>4</v>
      </c>
      <c r="H7" s="245" t="s">
        <v>78</v>
      </c>
      <c r="I7" s="245" t="s">
        <v>66</v>
      </c>
      <c r="J7" s="298" t="s">
        <v>45</v>
      </c>
      <c r="K7" s="11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1.95" customHeight="1" thickBot="1" x14ac:dyDescent="0.25">
      <c r="A8" s="262"/>
      <c r="B8" s="246"/>
      <c r="C8" s="246"/>
      <c r="D8" s="274"/>
      <c r="E8" s="246"/>
      <c r="F8" s="246"/>
      <c r="G8" s="273"/>
      <c r="H8" s="246"/>
      <c r="I8" s="246"/>
      <c r="J8" s="299"/>
      <c r="N8" s="3"/>
      <c r="O8" s="3"/>
      <c r="P8" s="3"/>
      <c r="Q8" s="3"/>
      <c r="R8" s="3"/>
      <c r="S8" s="3"/>
      <c r="T8" s="4"/>
      <c r="U8" s="3"/>
    </row>
    <row r="9" spans="1:23" ht="18" customHeight="1" x14ac:dyDescent="0.2">
      <c r="A9" s="60" t="s">
        <v>99</v>
      </c>
      <c r="B9" s="12"/>
      <c r="C9" s="12"/>
      <c r="D9" s="12"/>
      <c r="E9" s="12"/>
      <c r="F9" s="12"/>
      <c r="G9" s="56">
        <f>IF(E9=0,0,F9/E9)</f>
        <v>0</v>
      </c>
      <c r="H9" s="12"/>
      <c r="I9" s="13"/>
      <c r="J9" s="86">
        <f>IF(E9=0,0,I9/E9)</f>
        <v>0</v>
      </c>
    </row>
    <row r="10" spans="1:23" ht="18" customHeight="1" x14ac:dyDescent="0.2">
      <c r="A10" s="60" t="s">
        <v>129</v>
      </c>
      <c r="B10" s="12"/>
      <c r="C10" s="12"/>
      <c r="D10" s="12"/>
      <c r="E10" s="12"/>
      <c r="F10" s="12"/>
      <c r="G10" s="14">
        <f t="shared" ref="G10:G15" si="0">IF(E10=0,0,F10/E10)</f>
        <v>0</v>
      </c>
      <c r="H10" s="12"/>
      <c r="I10" s="13"/>
      <c r="J10" s="64">
        <f t="shared" ref="J10:J15" si="1">IF(E10=0,0,I10/E10)</f>
        <v>0</v>
      </c>
    </row>
    <row r="11" spans="1:23" ht="18" customHeight="1" thickBot="1" x14ac:dyDescent="0.25">
      <c r="A11" s="60" t="s">
        <v>127</v>
      </c>
      <c r="B11" s="12"/>
      <c r="C11" s="12"/>
      <c r="D11" s="12"/>
      <c r="E11" s="12"/>
      <c r="F11" s="12"/>
      <c r="G11" s="36">
        <f t="shared" si="0"/>
        <v>0</v>
      </c>
      <c r="H11" s="12"/>
      <c r="I11" s="13"/>
      <c r="J11" s="65">
        <f t="shared" si="1"/>
        <v>0</v>
      </c>
    </row>
    <row r="12" spans="1:23" ht="18" customHeight="1" thickBot="1" x14ac:dyDescent="0.25">
      <c r="A12" s="62" t="s">
        <v>0</v>
      </c>
      <c r="B12" s="58">
        <f>SUM(B9:B11)</f>
        <v>0</v>
      </c>
      <c r="C12" s="57">
        <f>SUM(C9:C11)</f>
        <v>0</v>
      </c>
      <c r="D12" s="57">
        <f>SUM(D9:D11)</f>
        <v>0</v>
      </c>
      <c r="E12" s="57">
        <f>SUM(E9:E11)</f>
        <v>0</v>
      </c>
      <c r="F12" s="58">
        <f>SUM(F9:F11)</f>
        <v>0</v>
      </c>
      <c r="G12" s="59">
        <f t="shared" si="0"/>
        <v>0</v>
      </c>
      <c r="H12" s="178">
        <f>SUM(H9:H11)</f>
        <v>0</v>
      </c>
      <c r="I12" s="178">
        <f>SUM(I9:I11)</f>
        <v>0</v>
      </c>
      <c r="J12" s="66">
        <f t="shared" si="1"/>
        <v>0</v>
      </c>
    </row>
    <row r="13" spans="1:23" ht="18" customHeight="1" x14ac:dyDescent="0.2">
      <c r="A13" s="63" t="s">
        <v>130</v>
      </c>
      <c r="B13" s="12"/>
      <c r="C13" s="12"/>
      <c r="D13" s="12"/>
      <c r="E13" s="12"/>
      <c r="F13" s="12"/>
      <c r="G13" s="56">
        <f t="shared" si="0"/>
        <v>0</v>
      </c>
      <c r="H13" s="12"/>
      <c r="I13" s="13"/>
      <c r="J13" s="67">
        <f t="shared" si="1"/>
        <v>0</v>
      </c>
    </row>
    <row r="14" spans="1:23" ht="18" customHeight="1" thickBot="1" x14ac:dyDescent="0.25">
      <c r="A14" s="176" t="s">
        <v>131</v>
      </c>
      <c r="B14" s="12"/>
      <c r="C14" s="12"/>
      <c r="D14" s="12"/>
      <c r="E14" s="12"/>
      <c r="F14" s="12"/>
      <c r="G14" s="36">
        <f t="shared" si="0"/>
        <v>0</v>
      </c>
      <c r="H14" s="12"/>
      <c r="I14" s="13"/>
      <c r="J14" s="68">
        <f t="shared" si="1"/>
        <v>0</v>
      </c>
    </row>
    <row r="15" spans="1:23" ht="18" customHeight="1" thickBot="1" x14ac:dyDescent="0.25">
      <c r="A15" s="73" t="s">
        <v>0</v>
      </c>
      <c r="B15" s="76">
        <f>SUM(B13:B14)</f>
        <v>0</v>
      </c>
      <c r="C15" s="76">
        <f>SUM(C13:C14)</f>
        <v>0</v>
      </c>
      <c r="D15" s="76">
        <f>SUM(D13:D14)</f>
        <v>0</v>
      </c>
      <c r="E15" s="76">
        <f>SUM(E13:E14)</f>
        <v>0</v>
      </c>
      <c r="F15" s="82">
        <f>SUM(F13:F14)</f>
        <v>0</v>
      </c>
      <c r="G15" s="59">
        <f t="shared" si="0"/>
        <v>0</v>
      </c>
      <c r="H15" s="74">
        <f>SUM(H13:H14)</f>
        <v>0</v>
      </c>
      <c r="I15" s="74">
        <f>SUM(I13:I14)</f>
        <v>0</v>
      </c>
      <c r="J15" s="83">
        <f t="shared" si="1"/>
        <v>0</v>
      </c>
    </row>
    <row r="16" spans="1:23" ht="12.75" customHeight="1" thickBot="1" x14ac:dyDescent="0.25"/>
    <row r="17" spans="1:13" ht="20.100000000000001" customHeight="1" thickBot="1" x14ac:dyDescent="0.3">
      <c r="A17" s="75" t="s">
        <v>15</v>
      </c>
      <c r="B17" s="264" t="str">
        <f>D4</f>
        <v xml:space="preserve"> </v>
      </c>
      <c r="C17" s="264"/>
      <c r="D17" s="264"/>
      <c r="E17" s="264"/>
      <c r="F17" s="264"/>
      <c r="G17" s="265"/>
      <c r="H17" s="266" t="s">
        <v>41</v>
      </c>
      <c r="I17" s="267"/>
      <c r="J17" s="268"/>
      <c r="K17" s="28"/>
      <c r="L17" s="28"/>
      <c r="M17" s="11"/>
    </row>
    <row r="18" spans="1:13" ht="21.95" customHeight="1" x14ac:dyDescent="0.25">
      <c r="A18" s="261" t="s">
        <v>2</v>
      </c>
      <c r="B18" s="245" t="s">
        <v>7</v>
      </c>
      <c r="C18" s="245" t="s">
        <v>62</v>
      </c>
      <c r="D18" s="270" t="s">
        <v>24</v>
      </c>
      <c r="E18" s="245" t="s">
        <v>3</v>
      </c>
      <c r="F18" s="284" t="s">
        <v>9</v>
      </c>
      <c r="G18" s="296" t="s">
        <v>5</v>
      </c>
      <c r="H18" s="284" t="s">
        <v>10</v>
      </c>
      <c r="I18" s="245" t="s">
        <v>11</v>
      </c>
      <c r="J18" s="288" t="s">
        <v>43</v>
      </c>
      <c r="K18" s="286"/>
      <c r="L18" s="286"/>
      <c r="M18" s="11"/>
    </row>
    <row r="19" spans="1:13" ht="21.95" customHeight="1" thickBot="1" x14ac:dyDescent="0.25">
      <c r="A19" s="262"/>
      <c r="B19" s="246"/>
      <c r="C19" s="246"/>
      <c r="D19" s="274"/>
      <c r="E19" s="246"/>
      <c r="F19" s="295"/>
      <c r="G19" s="297"/>
      <c r="H19" s="295"/>
      <c r="I19" s="246"/>
      <c r="J19" s="300"/>
      <c r="K19" s="286"/>
      <c r="L19" s="286"/>
    </row>
    <row r="20" spans="1:13" ht="18" customHeight="1" x14ac:dyDescent="0.2">
      <c r="A20" s="85" t="str">
        <f>A9</f>
        <v>2019/2020</v>
      </c>
      <c r="B20" s="12"/>
      <c r="C20" s="12"/>
      <c r="D20" s="12"/>
      <c r="E20" s="12"/>
      <c r="F20" s="12"/>
      <c r="G20" s="56">
        <f>IF(E20=0,0,F20/E20)</f>
        <v>0</v>
      </c>
      <c r="H20" s="12"/>
      <c r="I20" s="13"/>
      <c r="J20" s="87">
        <f>IF(E20=0,0,I20/E20)</f>
        <v>0</v>
      </c>
      <c r="K20" s="26"/>
      <c r="L20" s="24"/>
    </row>
    <row r="21" spans="1:13" ht="18" customHeight="1" x14ac:dyDescent="0.2">
      <c r="A21" s="84" t="str">
        <f>A10</f>
        <v>2020/2021</v>
      </c>
      <c r="B21" s="12"/>
      <c r="C21" s="12"/>
      <c r="D21" s="12"/>
      <c r="E21" s="12"/>
      <c r="F21" s="12"/>
      <c r="G21" s="36">
        <f t="shared" ref="G21:G26" si="2">IF(E21=0,0,F21/E21)</f>
        <v>0</v>
      </c>
      <c r="H21" s="12"/>
      <c r="I21" s="13"/>
      <c r="J21" s="71">
        <f t="shared" ref="J21:J26" si="3">IF(E21=0,0,I21/E21)</f>
        <v>0</v>
      </c>
      <c r="K21" s="26"/>
      <c r="L21" s="24"/>
    </row>
    <row r="22" spans="1:13" ht="18" customHeight="1" thickBot="1" x14ac:dyDescent="0.25">
      <c r="A22" s="103" t="str">
        <f>A11</f>
        <v>2021/2022</v>
      </c>
      <c r="B22" s="12"/>
      <c r="C22" s="12"/>
      <c r="D22" s="12"/>
      <c r="E22" s="12"/>
      <c r="F22" s="12"/>
      <c r="G22" s="36">
        <f t="shared" si="2"/>
        <v>0</v>
      </c>
      <c r="H22" s="12"/>
      <c r="I22" s="13"/>
      <c r="J22" s="71">
        <f t="shared" si="3"/>
        <v>0</v>
      </c>
      <c r="K22" s="26"/>
      <c r="L22" s="24"/>
    </row>
    <row r="23" spans="1:13" ht="18" customHeight="1" thickBot="1" x14ac:dyDescent="0.25">
      <c r="A23" s="150" t="s">
        <v>0</v>
      </c>
      <c r="B23" s="151">
        <f>SUM(B20:B22)</f>
        <v>0</v>
      </c>
      <c r="C23" s="151">
        <f>SUM(C20:C22)</f>
        <v>0</v>
      </c>
      <c r="D23" s="151">
        <f>SUM(D20:D22)</f>
        <v>0</v>
      </c>
      <c r="E23" s="151">
        <f>SUM(E20:E22)</f>
        <v>0</v>
      </c>
      <c r="F23" s="151">
        <f>SUM(F20:F22)</f>
        <v>0</v>
      </c>
      <c r="G23" s="105">
        <f t="shared" si="2"/>
        <v>0</v>
      </c>
      <c r="H23" s="152">
        <f>SUM(H20:H22)</f>
        <v>0</v>
      </c>
      <c r="I23" s="152">
        <f>SUM(I20:I22)</f>
        <v>0</v>
      </c>
      <c r="J23" s="106">
        <f t="shared" si="3"/>
        <v>0</v>
      </c>
      <c r="K23" s="26"/>
      <c r="L23" s="24"/>
    </row>
    <row r="24" spans="1:13" ht="18" customHeight="1" x14ac:dyDescent="0.2">
      <c r="A24" s="69" t="str">
        <f>A13</f>
        <v>2022/2023</v>
      </c>
      <c r="B24" s="12"/>
      <c r="C24" s="12"/>
      <c r="D24" s="12"/>
      <c r="E24" s="12"/>
      <c r="F24" s="12"/>
      <c r="G24" s="39">
        <f t="shared" si="2"/>
        <v>0</v>
      </c>
      <c r="H24" s="12"/>
      <c r="I24" s="13"/>
      <c r="J24" s="72">
        <f t="shared" si="3"/>
        <v>0</v>
      </c>
      <c r="K24" s="30"/>
      <c r="L24" s="31"/>
    </row>
    <row r="25" spans="1:13" ht="18" customHeight="1" thickBot="1" x14ac:dyDescent="0.25">
      <c r="A25" s="61" t="str">
        <f>A14</f>
        <v>2023/2024</v>
      </c>
      <c r="B25" s="12"/>
      <c r="C25" s="12"/>
      <c r="D25" s="12"/>
      <c r="E25" s="12"/>
      <c r="F25" s="12"/>
      <c r="G25" s="36">
        <f t="shared" si="2"/>
        <v>0</v>
      </c>
      <c r="H25" s="12"/>
      <c r="I25" s="13"/>
      <c r="J25" s="71">
        <f t="shared" si="3"/>
        <v>0</v>
      </c>
      <c r="K25" s="30"/>
      <c r="L25" s="31"/>
    </row>
    <row r="26" spans="1:13" ht="18" customHeight="1" thickBot="1" x14ac:dyDescent="0.25">
      <c r="A26" s="104" t="s">
        <v>0</v>
      </c>
      <c r="B26" s="116">
        <f>SUM(B24:B25)</f>
        <v>0</v>
      </c>
      <c r="C26" s="116">
        <f>SUM(C24:C25)</f>
        <v>0</v>
      </c>
      <c r="D26" s="116">
        <f>SUM(D24:D25)</f>
        <v>0</v>
      </c>
      <c r="E26" s="116">
        <f>SUM(E24:E25)</f>
        <v>0</v>
      </c>
      <c r="F26" s="116">
        <f>SUM(F24:F25)</f>
        <v>0</v>
      </c>
      <c r="G26" s="105">
        <f t="shared" si="2"/>
        <v>0</v>
      </c>
      <c r="H26" s="153">
        <f>SUM(H24:H25)</f>
        <v>0</v>
      </c>
      <c r="I26" s="153">
        <f>SUM(I24:I25)</f>
        <v>0</v>
      </c>
      <c r="J26" s="106">
        <f t="shared" si="3"/>
        <v>0</v>
      </c>
      <c r="K26" s="31"/>
      <c r="L26" s="31"/>
    </row>
    <row r="27" spans="1:13" ht="18" customHeight="1" thickBot="1" x14ac:dyDescent="0.25">
      <c r="A27" s="98"/>
      <c r="B27" s="98"/>
      <c r="C27" s="98"/>
      <c r="D27" s="98"/>
      <c r="E27" s="98"/>
      <c r="F27" s="98"/>
      <c r="G27" s="99"/>
      <c r="H27" s="100"/>
      <c r="I27" s="101"/>
    </row>
    <row r="28" spans="1:13" ht="18" customHeight="1" thickBot="1" x14ac:dyDescent="0.3">
      <c r="A28" s="75" t="s">
        <v>15</v>
      </c>
      <c r="B28" s="264" t="str">
        <f>D4</f>
        <v xml:space="preserve"> </v>
      </c>
      <c r="C28" s="264"/>
      <c r="D28" s="264"/>
      <c r="E28" s="264"/>
      <c r="F28" s="264"/>
      <c r="G28" s="265"/>
      <c r="H28" s="266" t="s">
        <v>42</v>
      </c>
      <c r="I28" s="267"/>
      <c r="J28" s="268"/>
    </row>
    <row r="29" spans="1:13" ht="21.95" customHeight="1" x14ac:dyDescent="0.2">
      <c r="A29" s="261" t="s">
        <v>2</v>
      </c>
      <c r="B29" s="245" t="s">
        <v>7</v>
      </c>
      <c r="C29" s="245" t="s">
        <v>62</v>
      </c>
      <c r="D29" s="270" t="s">
        <v>24</v>
      </c>
      <c r="E29" s="245" t="s">
        <v>3</v>
      </c>
      <c r="F29" s="284" t="s">
        <v>12</v>
      </c>
      <c r="G29" s="291" t="s">
        <v>5</v>
      </c>
      <c r="H29" s="286" t="s">
        <v>84</v>
      </c>
      <c r="I29" s="287" t="s">
        <v>85</v>
      </c>
      <c r="J29" s="288" t="s">
        <v>86</v>
      </c>
    </row>
    <row r="30" spans="1:13" ht="21.95" customHeight="1" x14ac:dyDescent="0.2">
      <c r="A30" s="290"/>
      <c r="B30" s="269"/>
      <c r="C30" s="269"/>
      <c r="D30" s="271"/>
      <c r="E30" s="269"/>
      <c r="F30" s="285"/>
      <c r="G30" s="292"/>
      <c r="H30" s="285"/>
      <c r="I30" s="269"/>
      <c r="J30" s="289"/>
    </row>
    <row r="31" spans="1:13" ht="18" customHeight="1" x14ac:dyDescent="0.2">
      <c r="A31" s="85" t="str">
        <f>A9</f>
        <v>2019/2020</v>
      </c>
      <c r="B31" s="12"/>
      <c r="C31" s="12"/>
      <c r="D31" s="12"/>
      <c r="E31" s="12"/>
      <c r="F31" s="12"/>
      <c r="G31" s="14">
        <f>IF(E31=0,0,F31/E31)</f>
        <v>0</v>
      </c>
      <c r="H31" s="12"/>
      <c r="I31" s="13"/>
      <c r="J31" s="70">
        <f>IF(E31=0,0,I31/E31)</f>
        <v>0</v>
      </c>
    </row>
    <row r="32" spans="1:13" ht="18" customHeight="1" x14ac:dyDescent="0.2">
      <c r="A32" s="84" t="str">
        <f>A10</f>
        <v>2020/2021</v>
      </c>
      <c r="B32" s="12"/>
      <c r="C32" s="12"/>
      <c r="D32" s="12"/>
      <c r="E32" s="12"/>
      <c r="F32" s="12"/>
      <c r="G32" s="14">
        <f t="shared" ref="G32:G37" si="4">IF(E32=0,0,F32/E32)</f>
        <v>0</v>
      </c>
      <c r="H32" s="12"/>
      <c r="I32" s="13"/>
      <c r="J32" s="70">
        <f>IF(E32=0,0,I32/E32)</f>
        <v>0</v>
      </c>
    </row>
    <row r="33" spans="1:10" ht="18" customHeight="1" thickBot="1" x14ac:dyDescent="0.25">
      <c r="A33" s="103" t="str">
        <f>A11</f>
        <v>2021/2022</v>
      </c>
      <c r="B33" s="12"/>
      <c r="C33" s="12"/>
      <c r="D33" s="12"/>
      <c r="E33" s="12"/>
      <c r="F33" s="12"/>
      <c r="G33" s="36">
        <f t="shared" si="4"/>
        <v>0</v>
      </c>
      <c r="H33" s="12"/>
      <c r="I33" s="13"/>
      <c r="J33" s="71">
        <f t="shared" ref="J33:J37" si="5">IF(E33=0,0,I33/E33)</f>
        <v>0</v>
      </c>
    </row>
    <row r="34" spans="1:10" ht="18" customHeight="1" thickBot="1" x14ac:dyDescent="0.25">
      <c r="A34" s="150" t="s">
        <v>0</v>
      </c>
      <c r="B34" s="151">
        <f>SUM(B31:B33)</f>
        <v>0</v>
      </c>
      <c r="C34" s="151">
        <f>SUM(C31:C33)</f>
        <v>0</v>
      </c>
      <c r="D34" s="151">
        <f>SUM(D31:D33)</f>
        <v>0</v>
      </c>
      <c r="E34" s="151">
        <f>SUM(E31:E33)</f>
        <v>0</v>
      </c>
      <c r="F34" s="151">
        <f>SUM(F31:F33)</f>
        <v>0</v>
      </c>
      <c r="G34" s="105">
        <f t="shared" si="4"/>
        <v>0</v>
      </c>
      <c r="H34" s="152">
        <f>SUM(H31:H33)</f>
        <v>0</v>
      </c>
      <c r="I34" s="152">
        <f>SUM(I31:I33)</f>
        <v>0</v>
      </c>
      <c r="J34" s="106">
        <f t="shared" si="5"/>
        <v>0</v>
      </c>
    </row>
    <row r="35" spans="1:10" ht="18" customHeight="1" x14ac:dyDescent="0.2">
      <c r="A35" s="69" t="str">
        <f>A13</f>
        <v>2022/2023</v>
      </c>
      <c r="B35" s="12"/>
      <c r="C35" s="12"/>
      <c r="D35" s="12"/>
      <c r="E35" s="12"/>
      <c r="F35" s="12"/>
      <c r="G35" s="39">
        <f t="shared" si="4"/>
        <v>0</v>
      </c>
      <c r="H35" s="12"/>
      <c r="I35" s="13"/>
      <c r="J35" s="72">
        <f t="shared" si="5"/>
        <v>0</v>
      </c>
    </row>
    <row r="36" spans="1:10" ht="18" customHeight="1" thickBot="1" x14ac:dyDescent="0.25">
      <c r="A36" s="61" t="str">
        <f>A14</f>
        <v>2023/2024</v>
      </c>
      <c r="B36" s="12"/>
      <c r="C36" s="12"/>
      <c r="D36" s="12"/>
      <c r="E36" s="12"/>
      <c r="F36" s="12"/>
      <c r="G36" s="36">
        <f t="shared" si="4"/>
        <v>0</v>
      </c>
      <c r="H36" s="12"/>
      <c r="I36" s="13"/>
      <c r="J36" s="71">
        <f t="shared" si="5"/>
        <v>0</v>
      </c>
    </row>
    <row r="37" spans="1:10" ht="18" customHeight="1" thickBot="1" x14ac:dyDescent="0.25">
      <c r="A37" s="104" t="s">
        <v>0</v>
      </c>
      <c r="B37" s="116">
        <f>SUM(B35:B36)</f>
        <v>0</v>
      </c>
      <c r="C37" s="116">
        <f>SUM(C35:C36)</f>
        <v>0</v>
      </c>
      <c r="D37" s="116">
        <f>SUM(D35:D36)</f>
        <v>0</v>
      </c>
      <c r="E37" s="116">
        <f>SUM(E35:E36)</f>
        <v>0</v>
      </c>
      <c r="F37" s="116">
        <f>SUM(F35:F36)</f>
        <v>0</v>
      </c>
      <c r="G37" s="105">
        <f t="shared" si="4"/>
        <v>0</v>
      </c>
      <c r="H37" s="153">
        <f>SUM(H35:H36)</f>
        <v>0</v>
      </c>
      <c r="I37" s="153">
        <f>SUM(I35:I36)</f>
        <v>0</v>
      </c>
      <c r="J37" s="106">
        <f t="shared" si="5"/>
        <v>0</v>
      </c>
    </row>
    <row r="38" spans="1:10" ht="18" customHeight="1" thickBot="1" x14ac:dyDescent="0.25"/>
    <row r="39" spans="1:10" ht="51.75" thickBot="1" x14ac:dyDescent="0.25">
      <c r="A39" s="249" t="s">
        <v>76</v>
      </c>
      <c r="B39" s="250"/>
      <c r="C39" s="250"/>
      <c r="D39" s="250"/>
      <c r="E39" s="251"/>
      <c r="F39" s="107">
        <f>C12+C15+C23+C26+C34+C37</f>
        <v>0</v>
      </c>
      <c r="G39" s="108" t="s">
        <v>81</v>
      </c>
      <c r="H39" s="110">
        <f>C12+C15+C23+C26</f>
        <v>0</v>
      </c>
      <c r="I39" s="109" t="s">
        <v>80</v>
      </c>
      <c r="J39" s="111">
        <f>IF(F39=0,0,H39/F39)</f>
        <v>0</v>
      </c>
    </row>
    <row r="40" spans="1:10" ht="18" customHeight="1" thickBot="1" x14ac:dyDescent="0.25"/>
    <row r="41" spans="1:10" ht="16.5" thickBot="1" x14ac:dyDescent="0.3">
      <c r="A41" s="252" t="s">
        <v>77</v>
      </c>
      <c r="B41" s="253"/>
      <c r="C41" s="253"/>
      <c r="D41" s="253"/>
      <c r="E41" s="253"/>
      <c r="F41" s="253"/>
      <c r="G41" s="254"/>
      <c r="H41" s="293"/>
      <c r="I41" s="294"/>
      <c r="J41" s="294"/>
    </row>
    <row r="42" spans="1:10" ht="21.95" customHeight="1" x14ac:dyDescent="0.2">
      <c r="A42" s="255" t="s">
        <v>2</v>
      </c>
      <c r="B42" s="245" t="s">
        <v>7</v>
      </c>
      <c r="C42" s="245" t="s">
        <v>62</v>
      </c>
      <c r="D42" s="270" t="s">
        <v>55</v>
      </c>
      <c r="E42" s="245" t="s">
        <v>3</v>
      </c>
      <c r="F42" s="245" t="s">
        <v>79</v>
      </c>
      <c r="G42" s="247" t="s">
        <v>104</v>
      </c>
      <c r="H42" s="114"/>
      <c r="I42" s="9"/>
      <c r="J42" s="9"/>
    </row>
    <row r="43" spans="1:10" ht="21.95" customHeight="1" thickBot="1" x14ac:dyDescent="0.25">
      <c r="A43" s="256"/>
      <c r="B43" s="246"/>
      <c r="C43" s="246"/>
      <c r="D43" s="274"/>
      <c r="E43" s="246"/>
      <c r="F43" s="246"/>
      <c r="G43" s="248"/>
      <c r="H43" s="115"/>
      <c r="I43" s="9"/>
      <c r="J43" s="9"/>
    </row>
    <row r="44" spans="1:10" ht="18" customHeight="1" x14ac:dyDescent="0.2">
      <c r="A44" s="85" t="str">
        <f>A9</f>
        <v>2019/2020</v>
      </c>
      <c r="B44" s="12"/>
      <c r="C44" s="12"/>
      <c r="D44" s="12"/>
      <c r="E44" s="12"/>
      <c r="F44" s="12"/>
      <c r="G44" s="87">
        <f>IF(E44=0,0,F44/E44)</f>
        <v>0</v>
      </c>
      <c r="H44" s="115"/>
      <c r="I44" s="9"/>
      <c r="J44" s="9"/>
    </row>
    <row r="45" spans="1:10" ht="18" customHeight="1" x14ac:dyDescent="0.2">
      <c r="A45" s="60" t="str">
        <f>A10</f>
        <v>2020/2021</v>
      </c>
      <c r="B45" s="12"/>
      <c r="C45" s="12"/>
      <c r="D45" s="12"/>
      <c r="E45" s="12"/>
      <c r="F45" s="12"/>
      <c r="G45" s="70">
        <f t="shared" ref="G45:G50" si="6">IF(E45=0,0,F45/E45)</f>
        <v>0</v>
      </c>
      <c r="H45" s="115"/>
      <c r="I45" s="9"/>
      <c r="J45" s="9"/>
    </row>
    <row r="46" spans="1:10" ht="18" customHeight="1" thickBot="1" x14ac:dyDescent="0.25">
      <c r="A46" s="84" t="str">
        <f>A11</f>
        <v>2021/2022</v>
      </c>
      <c r="B46" s="12"/>
      <c r="C46" s="12"/>
      <c r="D46" s="12"/>
      <c r="E46" s="12"/>
      <c r="F46" s="12"/>
      <c r="G46" s="71">
        <f t="shared" si="6"/>
        <v>0</v>
      </c>
      <c r="H46" s="115"/>
      <c r="I46" s="9"/>
      <c r="J46" s="9"/>
    </row>
    <row r="47" spans="1:10" ht="18" customHeight="1" thickBot="1" x14ac:dyDescent="0.25">
      <c r="A47" s="62" t="s">
        <v>0</v>
      </c>
      <c r="B47" s="57">
        <f>SUM(B44:B46)</f>
        <v>0</v>
      </c>
      <c r="C47" s="57">
        <f>SUM(C44:C46)</f>
        <v>0</v>
      </c>
      <c r="D47" s="57">
        <f>SUM(D44:D46)</f>
        <v>0</v>
      </c>
      <c r="E47" s="57">
        <f>SUM(E44:E46)</f>
        <v>0</v>
      </c>
      <c r="F47" s="58">
        <f>SUM(F44:F46)</f>
        <v>0</v>
      </c>
      <c r="G47" s="66">
        <f t="shared" si="6"/>
        <v>0</v>
      </c>
      <c r="H47" s="115"/>
      <c r="I47" s="9"/>
      <c r="J47" s="9"/>
    </row>
    <row r="48" spans="1:10" ht="18" customHeight="1" x14ac:dyDescent="0.2">
      <c r="A48" s="85" t="str">
        <f>A13</f>
        <v>2022/2023</v>
      </c>
      <c r="B48" s="12"/>
      <c r="C48" s="12"/>
      <c r="D48" s="12"/>
      <c r="E48" s="12"/>
      <c r="F48" s="12"/>
      <c r="G48" s="72">
        <f t="shared" si="6"/>
        <v>0</v>
      </c>
      <c r="H48" s="115"/>
      <c r="I48" s="9"/>
      <c r="J48" s="9"/>
    </row>
    <row r="49" spans="1:10" ht="18" customHeight="1" thickBot="1" x14ac:dyDescent="0.25">
      <c r="A49" s="84" t="str">
        <f>A14</f>
        <v>2023/2024</v>
      </c>
      <c r="B49" s="12"/>
      <c r="C49" s="12"/>
      <c r="D49" s="12"/>
      <c r="E49" s="12"/>
      <c r="F49" s="12"/>
      <c r="G49" s="71">
        <f t="shared" si="6"/>
        <v>0</v>
      </c>
      <c r="H49" s="115"/>
      <c r="I49" s="9"/>
      <c r="J49" s="9"/>
    </row>
    <row r="50" spans="1:10" ht="18" customHeight="1" thickBot="1" x14ac:dyDescent="0.25">
      <c r="A50" s="73" t="s">
        <v>0</v>
      </c>
      <c r="B50" s="76">
        <f>SUM(B48:B49)</f>
        <v>0</v>
      </c>
      <c r="C50" s="76">
        <f>SUM(C48:C49)</f>
        <v>0</v>
      </c>
      <c r="D50" s="76">
        <f>SUM(D48:D49)</f>
        <v>0</v>
      </c>
      <c r="E50" s="76">
        <f>SUM(E48:E49)</f>
        <v>0</v>
      </c>
      <c r="F50" s="76">
        <f>SUM(F48:F49)</f>
        <v>0</v>
      </c>
      <c r="G50" s="66">
        <f t="shared" si="6"/>
        <v>0</v>
      </c>
      <c r="H50" s="115"/>
      <c r="I50" s="9"/>
      <c r="J50" s="9"/>
    </row>
    <row r="52" spans="1:10" ht="13.5" thickBot="1" x14ac:dyDescent="0.25">
      <c r="A52" s="1" t="s">
        <v>1</v>
      </c>
    </row>
    <row r="53" spans="1:10" ht="20.100000000000001" customHeight="1" x14ac:dyDescent="0.2">
      <c r="A53" s="275"/>
      <c r="B53" s="276"/>
      <c r="C53" s="276"/>
      <c r="D53" s="276"/>
      <c r="E53" s="276"/>
      <c r="F53" s="276"/>
      <c r="G53" s="276"/>
      <c r="H53" s="276"/>
      <c r="I53" s="276"/>
      <c r="J53" s="277"/>
    </row>
    <row r="54" spans="1:10" ht="20.100000000000001" customHeight="1" x14ac:dyDescent="0.2">
      <c r="A54" s="278"/>
      <c r="B54" s="279"/>
      <c r="C54" s="279"/>
      <c r="D54" s="279"/>
      <c r="E54" s="279"/>
      <c r="F54" s="279"/>
      <c r="G54" s="279"/>
      <c r="H54" s="279"/>
      <c r="I54" s="279"/>
      <c r="J54" s="280"/>
    </row>
    <row r="55" spans="1:10" ht="20.100000000000001" customHeight="1" x14ac:dyDescent="0.2">
      <c r="A55" s="278"/>
      <c r="B55" s="279"/>
      <c r="C55" s="279"/>
      <c r="D55" s="279"/>
      <c r="E55" s="279"/>
      <c r="F55" s="279"/>
      <c r="G55" s="279"/>
      <c r="H55" s="279"/>
      <c r="I55" s="279"/>
      <c r="J55" s="280"/>
    </row>
    <row r="56" spans="1:10" ht="20.100000000000001" customHeight="1" thickBot="1" x14ac:dyDescent="0.25">
      <c r="A56" s="281"/>
      <c r="B56" s="282"/>
      <c r="C56" s="282"/>
      <c r="D56" s="282"/>
      <c r="E56" s="282"/>
      <c r="F56" s="282"/>
      <c r="G56" s="282"/>
      <c r="H56" s="282"/>
      <c r="I56" s="282"/>
      <c r="J56" s="283"/>
    </row>
  </sheetData>
  <sheetProtection algorithmName="SHA-512" hashValue="qJPEpwwM4MzqlS7H13zRz1RZA94k5XIgfxSrR6bf3iMKmJqx3ToIcvKpzPqUyFbUbdW+yOdP4P1AwzBHQkIVkQ==" saltValue="VqFUccWEhzNSN2kfWd3eTg==" spinCount="100000" sheet="1" objects="1" scenarios="1"/>
  <mergeCells count="54">
    <mergeCell ref="L18:L19"/>
    <mergeCell ref="C7:C8"/>
    <mergeCell ref="D7:D8"/>
    <mergeCell ref="K18:K19"/>
    <mergeCell ref="H18:H19"/>
    <mergeCell ref="G18:G19"/>
    <mergeCell ref="I7:I8"/>
    <mergeCell ref="J7:J8"/>
    <mergeCell ref="F7:F8"/>
    <mergeCell ref="I18:I19"/>
    <mergeCell ref="J18:J19"/>
    <mergeCell ref="F18:F19"/>
    <mergeCell ref="A53:J56"/>
    <mergeCell ref="F29:F30"/>
    <mergeCell ref="H29:H30"/>
    <mergeCell ref="I29:I30"/>
    <mergeCell ref="J29:J30"/>
    <mergeCell ref="A29:A30"/>
    <mergeCell ref="G29:G30"/>
    <mergeCell ref="C29:C30"/>
    <mergeCell ref="H41:J41"/>
    <mergeCell ref="C42:C43"/>
    <mergeCell ref="D42:D43"/>
    <mergeCell ref="B29:B30"/>
    <mergeCell ref="H28:J28"/>
    <mergeCell ref="E29:E30"/>
    <mergeCell ref="D29:D30"/>
    <mergeCell ref="G7:G8"/>
    <mergeCell ref="H6:J6"/>
    <mergeCell ref="B17:G17"/>
    <mergeCell ref="H17:J17"/>
    <mergeCell ref="B28:G28"/>
    <mergeCell ref="B18:B19"/>
    <mergeCell ref="B7:B8"/>
    <mergeCell ref="E7:E8"/>
    <mergeCell ref="E18:E19"/>
    <mergeCell ref="C18:C19"/>
    <mergeCell ref="D18:D19"/>
    <mergeCell ref="A2:J2"/>
    <mergeCell ref="B1:C1"/>
    <mergeCell ref="D1:H1"/>
    <mergeCell ref="E42:E43"/>
    <mergeCell ref="F42:F43"/>
    <mergeCell ref="G42:G43"/>
    <mergeCell ref="A39:E39"/>
    <mergeCell ref="A41:G41"/>
    <mergeCell ref="A42:A43"/>
    <mergeCell ref="B42:B43"/>
    <mergeCell ref="A4:C4"/>
    <mergeCell ref="D4:J4"/>
    <mergeCell ref="H7:H8"/>
    <mergeCell ref="A18:A19"/>
    <mergeCell ref="B6:G6"/>
    <mergeCell ref="A7:A8"/>
  </mergeCells>
  <phoneticPr fontId="12" type="noConversion"/>
  <hyperlinks>
    <hyperlink ref="A2:J2" r:id="rId1" display="https://www.etini.gov.uk/publications/information-requirements-training-success-and-apprenticeshipni-inspections" xr:uid="{00000000-0004-0000-0100-000000000000}"/>
  </hyperlinks>
  <pageMargins left="0.78740157480314965" right="0.11811023622047245" top="0.78740157480314965" bottom="0.59055118110236227" header="0" footer="0"/>
  <pageSetup paperSize="9" scale="68" orientation="portrait" horizontalDpi="4294967293" verticalDpi="4294967293" r:id="rId2"/>
  <ignoredErrors>
    <ignoredError sqref="G26 G12 G15 J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6"/>
  <sheetViews>
    <sheetView zoomScale="80" zoomScaleNormal="80" workbookViewId="0">
      <selection activeCell="B35" sqref="B35:F36"/>
    </sheetView>
  </sheetViews>
  <sheetFormatPr defaultColWidth="8.85546875" defaultRowHeight="12.75" x14ac:dyDescent="0.2"/>
  <cols>
    <col min="1" max="1" width="15.85546875" customWidth="1"/>
    <col min="2" max="2" width="8.7109375" customWidth="1"/>
    <col min="3" max="3" width="11.7109375" customWidth="1"/>
    <col min="4" max="5" width="12.5703125" customWidth="1"/>
    <col min="6" max="6" width="16" customWidth="1"/>
    <col min="7" max="7" width="15.7109375" customWidth="1"/>
    <col min="8" max="8" width="13.42578125" customWidth="1"/>
    <col min="9" max="9" width="13.140625" customWidth="1"/>
    <col min="10" max="10" width="20" customWidth="1"/>
    <col min="11" max="11" width="10" customWidth="1"/>
    <col min="12" max="12" width="9.28515625" customWidth="1"/>
    <col min="13" max="13" width="9.42578125" customWidth="1"/>
    <col min="14" max="14" width="10.140625" customWidth="1"/>
    <col min="15" max="15" width="12.140625" customWidth="1"/>
  </cols>
  <sheetData>
    <row r="1" spans="1:23" x14ac:dyDescent="0.2">
      <c r="A1" s="16" t="s">
        <v>89</v>
      </c>
      <c r="B1" s="243">
        <f>'Tb 1 Literacy'!B1:C1</f>
        <v>45195</v>
      </c>
      <c r="C1" s="243"/>
      <c r="D1" s="244" t="s">
        <v>90</v>
      </c>
      <c r="E1" s="244"/>
      <c r="F1" s="244"/>
      <c r="G1" s="244"/>
      <c r="H1" s="244"/>
      <c r="I1" s="16"/>
      <c r="J1" s="16"/>
    </row>
    <row r="2" spans="1:23" x14ac:dyDescent="0.2">
      <c r="A2" s="242" t="s">
        <v>88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23" ht="13.5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23" ht="18.75" thickBot="1" x14ac:dyDescent="0.3">
      <c r="A4" s="257" t="s">
        <v>67</v>
      </c>
      <c r="B4" s="257"/>
      <c r="C4" s="257"/>
      <c r="D4" s="258" t="str">
        <f>'Tb 1 Literacy'!D4:J4</f>
        <v xml:space="preserve"> </v>
      </c>
      <c r="E4" s="259"/>
      <c r="F4" s="259"/>
      <c r="G4" s="259"/>
      <c r="H4" s="259"/>
      <c r="I4" s="259"/>
      <c r="J4" s="260"/>
    </row>
    <row r="5" spans="1:23" ht="13.5" thickBot="1" x14ac:dyDescent="0.25"/>
    <row r="6" spans="1:23" ht="20.100000000000001" customHeight="1" thickBot="1" x14ac:dyDescent="0.3">
      <c r="A6" s="75" t="s">
        <v>15</v>
      </c>
      <c r="B6" s="263" t="str">
        <f>'Tb 1 Literacy'!D4</f>
        <v xml:space="preserve"> </v>
      </c>
      <c r="C6" s="264"/>
      <c r="D6" s="264"/>
      <c r="E6" s="264"/>
      <c r="F6" s="264"/>
      <c r="G6" s="265"/>
      <c r="H6" s="266" t="s">
        <v>100</v>
      </c>
      <c r="I6" s="267"/>
      <c r="J6" s="268"/>
      <c r="K6" s="11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1.95" customHeight="1" x14ac:dyDescent="0.25">
      <c r="A7" s="261" t="s">
        <v>2</v>
      </c>
      <c r="B7" s="245" t="s">
        <v>7</v>
      </c>
      <c r="C7" s="245" t="s">
        <v>82</v>
      </c>
      <c r="D7" s="270" t="s">
        <v>24</v>
      </c>
      <c r="E7" s="245" t="s">
        <v>3</v>
      </c>
      <c r="F7" s="245" t="s">
        <v>8</v>
      </c>
      <c r="G7" s="272" t="s">
        <v>4</v>
      </c>
      <c r="H7" s="245" t="s">
        <v>78</v>
      </c>
      <c r="I7" s="245" t="s">
        <v>66</v>
      </c>
      <c r="J7" s="298" t="s">
        <v>45</v>
      </c>
      <c r="K7" s="11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1.95" customHeight="1" thickBot="1" x14ac:dyDescent="0.25">
      <c r="A8" s="262"/>
      <c r="B8" s="246"/>
      <c r="C8" s="246"/>
      <c r="D8" s="274"/>
      <c r="E8" s="246"/>
      <c r="F8" s="246"/>
      <c r="G8" s="273"/>
      <c r="H8" s="246"/>
      <c r="I8" s="246"/>
      <c r="J8" s="299"/>
      <c r="N8" s="3"/>
      <c r="O8" s="3"/>
      <c r="P8" s="3"/>
      <c r="Q8" s="3"/>
      <c r="R8" s="3"/>
      <c r="S8" s="3"/>
      <c r="T8" s="4"/>
      <c r="U8" s="3"/>
    </row>
    <row r="9" spans="1:23" ht="18" customHeight="1" x14ac:dyDescent="0.2">
      <c r="A9" s="60" t="str">
        <f>'Tb 1 Literacy'!A9</f>
        <v>2019/2020</v>
      </c>
      <c r="B9" s="12"/>
      <c r="C9" s="12"/>
      <c r="D9" s="12"/>
      <c r="E9" s="12"/>
      <c r="F9" s="12"/>
      <c r="G9" s="56">
        <f t="shared" ref="G9:G15" si="0">IF(E9=0,0,F9/E9)</f>
        <v>0</v>
      </c>
      <c r="H9" s="12"/>
      <c r="I9" s="13"/>
      <c r="J9" s="86">
        <f t="shared" ref="J9:J15" si="1">IF(E9=0,0,I9/E9)</f>
        <v>0</v>
      </c>
    </row>
    <row r="10" spans="1:23" ht="18" customHeight="1" x14ac:dyDescent="0.2">
      <c r="A10" s="61" t="str">
        <f>'Tb 1 Literacy'!A10</f>
        <v>2020/2021</v>
      </c>
      <c r="B10" s="12"/>
      <c r="C10" s="12"/>
      <c r="D10" s="12"/>
      <c r="E10" s="12"/>
      <c r="F10" s="12"/>
      <c r="G10" s="14">
        <f t="shared" si="0"/>
        <v>0</v>
      </c>
      <c r="H10" s="12"/>
      <c r="I10" s="13"/>
      <c r="J10" s="64">
        <f t="shared" si="1"/>
        <v>0</v>
      </c>
    </row>
    <row r="11" spans="1:23" ht="18" customHeight="1" thickBot="1" x14ac:dyDescent="0.25">
      <c r="A11" s="177" t="str">
        <f>'Tb 1 Literacy'!A11</f>
        <v>2021/2022</v>
      </c>
      <c r="B11" s="12"/>
      <c r="C11" s="12"/>
      <c r="D11" s="12"/>
      <c r="E11" s="12"/>
      <c r="F11" s="12"/>
      <c r="G11" s="36">
        <f t="shared" si="0"/>
        <v>0</v>
      </c>
      <c r="H11" s="12"/>
      <c r="I11" s="13"/>
      <c r="J11" s="65">
        <f t="shared" si="1"/>
        <v>0</v>
      </c>
    </row>
    <row r="12" spans="1:23" ht="18" customHeight="1" thickBot="1" x14ac:dyDescent="0.25">
      <c r="A12" s="62" t="s">
        <v>0</v>
      </c>
      <c r="B12" s="58">
        <f>SUM(B9:B11)</f>
        <v>0</v>
      </c>
      <c r="C12" s="57">
        <f>SUM(C9:C11)</f>
        <v>0</v>
      </c>
      <c r="D12" s="57">
        <f>SUM(D9:D11)</f>
        <v>0</v>
      </c>
      <c r="E12" s="57">
        <f>SUM(E9:E11)</f>
        <v>0</v>
      </c>
      <c r="F12" s="58">
        <f>SUM(F9:F11)</f>
        <v>0</v>
      </c>
      <c r="G12" s="59">
        <f t="shared" si="0"/>
        <v>0</v>
      </c>
      <c r="H12" s="178">
        <f>SUM(H9:H11)</f>
        <v>0</v>
      </c>
      <c r="I12" s="178">
        <f>SUM(I9:I11)</f>
        <v>0</v>
      </c>
      <c r="J12" s="66">
        <f t="shared" si="1"/>
        <v>0</v>
      </c>
    </row>
    <row r="13" spans="1:23" ht="18" customHeight="1" x14ac:dyDescent="0.2">
      <c r="A13" s="63" t="str">
        <f>'Tb 1 Literacy'!A13</f>
        <v>2022/2023</v>
      </c>
      <c r="B13" s="12"/>
      <c r="C13" s="12"/>
      <c r="D13" s="12"/>
      <c r="E13" s="12"/>
      <c r="F13" s="12"/>
      <c r="G13" s="56">
        <f t="shared" si="0"/>
        <v>0</v>
      </c>
      <c r="H13" s="12"/>
      <c r="I13" s="13"/>
      <c r="J13" s="67">
        <f t="shared" si="1"/>
        <v>0</v>
      </c>
    </row>
    <row r="14" spans="1:23" ht="18" customHeight="1" thickBot="1" x14ac:dyDescent="0.25">
      <c r="A14" s="176" t="str">
        <f>'Tb 1 Literacy'!A14</f>
        <v>2023/2024</v>
      </c>
      <c r="B14" s="12"/>
      <c r="C14" s="12"/>
      <c r="D14" s="12"/>
      <c r="E14" s="12"/>
      <c r="F14" s="12"/>
      <c r="G14" s="36">
        <f t="shared" si="0"/>
        <v>0</v>
      </c>
      <c r="H14" s="12"/>
      <c r="I14" s="13"/>
      <c r="J14" s="68">
        <f t="shared" si="1"/>
        <v>0</v>
      </c>
    </row>
    <row r="15" spans="1:23" ht="18" customHeight="1" thickBot="1" x14ac:dyDescent="0.25">
      <c r="A15" s="73" t="s">
        <v>0</v>
      </c>
      <c r="B15" s="76">
        <f>SUM(B13:B14)</f>
        <v>0</v>
      </c>
      <c r="C15" s="76">
        <f>SUM(C13:C14)</f>
        <v>0</v>
      </c>
      <c r="D15" s="76">
        <f>SUM(D13:D14)</f>
        <v>0</v>
      </c>
      <c r="E15" s="76">
        <f>SUM(E13:E14)</f>
        <v>0</v>
      </c>
      <c r="F15" s="82">
        <f>SUM(F13:F14)</f>
        <v>0</v>
      </c>
      <c r="G15" s="59">
        <f t="shared" si="0"/>
        <v>0</v>
      </c>
      <c r="H15" s="74">
        <f>SUM(H13:H14)</f>
        <v>0</v>
      </c>
      <c r="I15" s="74">
        <f>SUM(I13:I14)</f>
        <v>0</v>
      </c>
      <c r="J15" s="83">
        <f t="shared" si="1"/>
        <v>0</v>
      </c>
    </row>
    <row r="16" spans="1:23" ht="12.75" customHeight="1" thickBot="1" x14ac:dyDescent="0.25"/>
    <row r="17" spans="1:13" ht="20.100000000000001" customHeight="1" thickBot="1" x14ac:dyDescent="0.3">
      <c r="A17" s="75" t="s">
        <v>15</v>
      </c>
      <c r="B17" s="264" t="str">
        <f>'Tb 1 Literacy'!D4</f>
        <v xml:space="preserve"> </v>
      </c>
      <c r="C17" s="264"/>
      <c r="D17" s="264"/>
      <c r="E17" s="264"/>
      <c r="F17" s="264"/>
      <c r="G17" s="265"/>
      <c r="H17" s="266" t="s">
        <v>101</v>
      </c>
      <c r="I17" s="267"/>
      <c r="J17" s="268"/>
      <c r="K17" s="28"/>
      <c r="L17" s="28"/>
      <c r="M17" s="11"/>
    </row>
    <row r="18" spans="1:13" ht="21.95" customHeight="1" x14ac:dyDescent="0.25">
      <c r="A18" s="261" t="s">
        <v>2</v>
      </c>
      <c r="B18" s="245" t="s">
        <v>7</v>
      </c>
      <c r="C18" s="245" t="s">
        <v>82</v>
      </c>
      <c r="D18" s="270" t="s">
        <v>24</v>
      </c>
      <c r="E18" s="245" t="s">
        <v>3</v>
      </c>
      <c r="F18" s="284" t="s">
        <v>9</v>
      </c>
      <c r="G18" s="296" t="s">
        <v>5</v>
      </c>
      <c r="H18" s="284" t="s">
        <v>10</v>
      </c>
      <c r="I18" s="245" t="s">
        <v>11</v>
      </c>
      <c r="J18" s="288" t="s">
        <v>43</v>
      </c>
      <c r="K18" s="286"/>
      <c r="L18" s="286"/>
      <c r="M18" s="11"/>
    </row>
    <row r="19" spans="1:13" ht="21.95" customHeight="1" thickBot="1" x14ac:dyDescent="0.25">
      <c r="A19" s="262"/>
      <c r="B19" s="246"/>
      <c r="C19" s="246"/>
      <c r="D19" s="274"/>
      <c r="E19" s="246"/>
      <c r="F19" s="295"/>
      <c r="G19" s="297"/>
      <c r="H19" s="295"/>
      <c r="I19" s="246"/>
      <c r="J19" s="300"/>
      <c r="K19" s="286"/>
      <c r="L19" s="286"/>
    </row>
    <row r="20" spans="1:13" ht="18" customHeight="1" x14ac:dyDescent="0.2">
      <c r="A20" s="85" t="str">
        <f>'Tb 1 Literacy'!A9</f>
        <v>2019/2020</v>
      </c>
      <c r="B20" s="12"/>
      <c r="C20" s="12"/>
      <c r="D20" s="12"/>
      <c r="E20" s="12"/>
      <c r="F20" s="12"/>
      <c r="G20" s="56">
        <f>IF(E20=0,0,F20/E20)</f>
        <v>0</v>
      </c>
      <c r="H20" s="12"/>
      <c r="I20" s="13"/>
      <c r="J20" s="87">
        <f>IF(E20=0,0,I20/E20)</f>
        <v>0</v>
      </c>
      <c r="K20" s="26"/>
      <c r="L20" s="24"/>
    </row>
    <row r="21" spans="1:13" ht="18" customHeight="1" x14ac:dyDescent="0.2">
      <c r="A21" s="84" t="str">
        <f>'Tb 1 Literacy'!A10</f>
        <v>2020/2021</v>
      </c>
      <c r="B21" s="12"/>
      <c r="C21" s="12"/>
      <c r="D21" s="12"/>
      <c r="E21" s="12"/>
      <c r="F21" s="12"/>
      <c r="G21" s="36">
        <f t="shared" ref="G21:G26" si="2">IF(E21=0,0,F21/E21)</f>
        <v>0</v>
      </c>
      <c r="H21" s="12"/>
      <c r="I21" s="13"/>
      <c r="J21" s="71">
        <f t="shared" ref="J21:J26" si="3">IF(E21=0,0,I21/E21)</f>
        <v>0</v>
      </c>
      <c r="K21" s="26"/>
      <c r="L21" s="24"/>
    </row>
    <row r="22" spans="1:13" ht="18" customHeight="1" thickBot="1" x14ac:dyDescent="0.25">
      <c r="A22" s="103" t="str">
        <f>'Tb 1 Literacy'!A11</f>
        <v>2021/2022</v>
      </c>
      <c r="B22" s="12"/>
      <c r="C22" s="12"/>
      <c r="D22" s="12"/>
      <c r="E22" s="12"/>
      <c r="F22" s="12"/>
      <c r="G22" s="36">
        <f t="shared" si="2"/>
        <v>0</v>
      </c>
      <c r="H22" s="12"/>
      <c r="I22" s="13"/>
      <c r="J22" s="71">
        <f t="shared" si="3"/>
        <v>0</v>
      </c>
      <c r="K22" s="26"/>
      <c r="L22" s="24"/>
    </row>
    <row r="23" spans="1:13" ht="18" customHeight="1" thickBot="1" x14ac:dyDescent="0.25">
      <c r="A23" s="150" t="s">
        <v>0</v>
      </c>
      <c r="B23" s="151">
        <f>SUM(B20:B22)</f>
        <v>0</v>
      </c>
      <c r="C23" s="151">
        <f>SUM(C20:C22)</f>
        <v>0</v>
      </c>
      <c r="D23" s="151">
        <f>SUM(D20:D22)</f>
        <v>0</v>
      </c>
      <c r="E23" s="151">
        <f>SUM(E20:E22)</f>
        <v>0</v>
      </c>
      <c r="F23" s="151">
        <f>SUM(F20:F22)</f>
        <v>0</v>
      </c>
      <c r="G23" s="105">
        <f t="shared" si="2"/>
        <v>0</v>
      </c>
      <c r="H23" s="152">
        <f>SUM(H20:H22)</f>
        <v>0</v>
      </c>
      <c r="I23" s="152">
        <f>SUM(I20:I22)</f>
        <v>0</v>
      </c>
      <c r="J23" s="106">
        <f t="shared" si="3"/>
        <v>0</v>
      </c>
      <c r="K23" s="26"/>
      <c r="L23" s="24"/>
    </row>
    <row r="24" spans="1:13" ht="18" customHeight="1" x14ac:dyDescent="0.2">
      <c r="A24" s="69" t="str">
        <f>'Tb 1 Literacy'!A13</f>
        <v>2022/2023</v>
      </c>
      <c r="B24" s="12"/>
      <c r="C24" s="12"/>
      <c r="D24" s="12"/>
      <c r="E24" s="12"/>
      <c r="F24" s="12"/>
      <c r="G24" s="39">
        <f t="shared" si="2"/>
        <v>0</v>
      </c>
      <c r="H24" s="12"/>
      <c r="I24" s="13"/>
      <c r="J24" s="72">
        <f t="shared" si="3"/>
        <v>0</v>
      </c>
      <c r="K24" s="30"/>
      <c r="L24" s="31"/>
    </row>
    <row r="25" spans="1:13" ht="18" customHeight="1" thickBot="1" x14ac:dyDescent="0.25">
      <c r="A25" s="61" t="str">
        <f>'Tb 1 Literacy'!A14</f>
        <v>2023/2024</v>
      </c>
      <c r="B25" s="12"/>
      <c r="C25" s="12"/>
      <c r="D25" s="12"/>
      <c r="E25" s="12"/>
      <c r="F25" s="12"/>
      <c r="G25" s="36">
        <f t="shared" si="2"/>
        <v>0</v>
      </c>
      <c r="H25" s="12"/>
      <c r="I25" s="13"/>
      <c r="J25" s="71">
        <f t="shared" si="3"/>
        <v>0</v>
      </c>
      <c r="K25" s="30"/>
      <c r="L25" s="31"/>
    </row>
    <row r="26" spans="1:13" ht="18" customHeight="1" thickBot="1" x14ac:dyDescent="0.25">
      <c r="A26" s="104" t="s">
        <v>0</v>
      </c>
      <c r="B26" s="116">
        <f>SUM(B24:B25)</f>
        <v>0</v>
      </c>
      <c r="C26" s="116">
        <f>SUM(C24:C25)</f>
        <v>0</v>
      </c>
      <c r="D26" s="116">
        <f>SUM(D24:D25)</f>
        <v>0</v>
      </c>
      <c r="E26" s="116">
        <f>SUM(E24:E25)</f>
        <v>0</v>
      </c>
      <c r="F26" s="116">
        <f>SUM(F24:F25)</f>
        <v>0</v>
      </c>
      <c r="G26" s="105">
        <f t="shared" si="2"/>
        <v>0</v>
      </c>
      <c r="H26" s="153">
        <f>SUM(H24:H25)</f>
        <v>0</v>
      </c>
      <c r="I26" s="153">
        <f>SUM(I24:I25)</f>
        <v>0</v>
      </c>
      <c r="J26" s="106">
        <f t="shared" si="3"/>
        <v>0</v>
      </c>
      <c r="K26" s="31"/>
      <c r="L26" s="31"/>
    </row>
    <row r="27" spans="1:13" ht="18" customHeight="1" thickBot="1" x14ac:dyDescent="0.25">
      <c r="A27" s="98"/>
      <c r="B27" s="98"/>
      <c r="C27" s="98"/>
      <c r="D27" s="98"/>
      <c r="E27" s="98"/>
      <c r="F27" s="98"/>
      <c r="G27" s="99"/>
      <c r="H27" s="100"/>
      <c r="I27" s="101"/>
    </row>
    <row r="28" spans="1:13" ht="18" customHeight="1" thickBot="1" x14ac:dyDescent="0.3">
      <c r="A28" s="75" t="s">
        <v>15</v>
      </c>
      <c r="B28" s="264" t="str">
        <f>'Tb 1 Literacy'!D4</f>
        <v xml:space="preserve"> </v>
      </c>
      <c r="C28" s="264"/>
      <c r="D28" s="264"/>
      <c r="E28" s="264"/>
      <c r="F28" s="264"/>
      <c r="G28" s="265"/>
      <c r="H28" s="266" t="s">
        <v>102</v>
      </c>
      <c r="I28" s="267"/>
      <c r="J28" s="268"/>
    </row>
    <row r="29" spans="1:13" ht="21.95" customHeight="1" x14ac:dyDescent="0.2">
      <c r="A29" s="261" t="s">
        <v>2</v>
      </c>
      <c r="B29" s="245" t="s">
        <v>7</v>
      </c>
      <c r="C29" s="245" t="s">
        <v>82</v>
      </c>
      <c r="D29" s="270" t="s">
        <v>24</v>
      </c>
      <c r="E29" s="245" t="s">
        <v>3</v>
      </c>
      <c r="F29" s="284" t="s">
        <v>12</v>
      </c>
      <c r="G29" s="291" t="s">
        <v>5</v>
      </c>
      <c r="H29" s="286" t="s">
        <v>84</v>
      </c>
      <c r="I29" s="287" t="s">
        <v>85</v>
      </c>
      <c r="J29" s="288" t="s">
        <v>86</v>
      </c>
    </row>
    <row r="30" spans="1:13" ht="21.95" customHeight="1" x14ac:dyDescent="0.2">
      <c r="A30" s="290"/>
      <c r="B30" s="269"/>
      <c r="C30" s="269"/>
      <c r="D30" s="271"/>
      <c r="E30" s="269"/>
      <c r="F30" s="285"/>
      <c r="G30" s="292"/>
      <c r="H30" s="285"/>
      <c r="I30" s="269"/>
      <c r="J30" s="289"/>
    </row>
    <row r="31" spans="1:13" ht="18" customHeight="1" x14ac:dyDescent="0.2">
      <c r="A31" s="85" t="str">
        <f>'Tb 1 Literacy'!A9</f>
        <v>2019/2020</v>
      </c>
      <c r="B31" s="12"/>
      <c r="C31" s="12"/>
      <c r="D31" s="12"/>
      <c r="E31" s="12"/>
      <c r="F31" s="12"/>
      <c r="G31" s="14">
        <f>IF(E31=0,0,F31/E31)</f>
        <v>0</v>
      </c>
      <c r="H31" s="12"/>
      <c r="I31" s="13"/>
      <c r="J31" s="70">
        <f>IF(E31=0,0,I31/E31)</f>
        <v>0</v>
      </c>
    </row>
    <row r="32" spans="1:13" ht="18" customHeight="1" x14ac:dyDescent="0.2">
      <c r="A32" s="84" t="str">
        <f>'Tb 1 Literacy'!A10</f>
        <v>2020/2021</v>
      </c>
      <c r="B32" s="12"/>
      <c r="C32" s="12"/>
      <c r="D32" s="12"/>
      <c r="E32" s="12"/>
      <c r="F32" s="12"/>
      <c r="G32" s="14">
        <f t="shared" ref="G32:G37" si="4">IF(E32=0,0,F32/E32)</f>
        <v>0</v>
      </c>
      <c r="H32" s="12"/>
      <c r="I32" s="13"/>
      <c r="J32" s="70">
        <f t="shared" ref="J32:J37" si="5">IF(E32=0,0,I32/E32)</f>
        <v>0</v>
      </c>
    </row>
    <row r="33" spans="1:10" ht="18" customHeight="1" thickBot="1" x14ac:dyDescent="0.25">
      <c r="A33" s="103" t="str">
        <f>'Tb 1 Literacy'!A11</f>
        <v>2021/2022</v>
      </c>
      <c r="B33" s="12"/>
      <c r="C33" s="12"/>
      <c r="D33" s="12"/>
      <c r="E33" s="12"/>
      <c r="F33" s="12"/>
      <c r="G33" s="36">
        <f t="shared" si="4"/>
        <v>0</v>
      </c>
      <c r="H33" s="12"/>
      <c r="I33" s="13"/>
      <c r="J33" s="71">
        <f t="shared" si="5"/>
        <v>0</v>
      </c>
    </row>
    <row r="34" spans="1:10" ht="18" customHeight="1" thickBot="1" x14ac:dyDescent="0.25">
      <c r="A34" s="150" t="s">
        <v>0</v>
      </c>
      <c r="B34" s="151">
        <f>SUM(B31:B33)</f>
        <v>0</v>
      </c>
      <c r="C34" s="151">
        <f>SUM(C31:C33)</f>
        <v>0</v>
      </c>
      <c r="D34" s="151">
        <f>SUM(D31:D33)</f>
        <v>0</v>
      </c>
      <c r="E34" s="151">
        <f>SUM(E31:E33)</f>
        <v>0</v>
      </c>
      <c r="F34" s="151">
        <f>SUM(F31:F33)</f>
        <v>0</v>
      </c>
      <c r="G34" s="105">
        <f t="shared" si="4"/>
        <v>0</v>
      </c>
      <c r="H34" s="152">
        <f>SUM(H31:H33)</f>
        <v>0</v>
      </c>
      <c r="I34" s="152">
        <f>SUM(I31:I33)</f>
        <v>0</v>
      </c>
      <c r="J34" s="106">
        <f t="shared" si="5"/>
        <v>0</v>
      </c>
    </row>
    <row r="35" spans="1:10" ht="18" customHeight="1" x14ac:dyDescent="0.2">
      <c r="A35" s="69" t="str">
        <f>'Tb 1 Literacy'!A13</f>
        <v>2022/2023</v>
      </c>
      <c r="B35" s="12"/>
      <c r="C35" s="12"/>
      <c r="D35" s="12"/>
      <c r="E35" s="12"/>
      <c r="F35" s="12"/>
      <c r="G35" s="39">
        <f t="shared" si="4"/>
        <v>0</v>
      </c>
      <c r="H35" s="12"/>
      <c r="I35" s="13"/>
      <c r="J35" s="72">
        <f t="shared" si="5"/>
        <v>0</v>
      </c>
    </row>
    <row r="36" spans="1:10" ht="18" customHeight="1" thickBot="1" x14ac:dyDescent="0.25">
      <c r="A36" s="61" t="str">
        <f>'Tb 1 Literacy'!A14</f>
        <v>2023/2024</v>
      </c>
      <c r="B36" s="12"/>
      <c r="C36" s="12"/>
      <c r="D36" s="12"/>
      <c r="E36" s="12"/>
      <c r="F36" s="12"/>
      <c r="G36" s="36">
        <f t="shared" si="4"/>
        <v>0</v>
      </c>
      <c r="H36" s="12"/>
      <c r="I36" s="13"/>
      <c r="J36" s="71">
        <f t="shared" si="5"/>
        <v>0</v>
      </c>
    </row>
    <row r="37" spans="1:10" ht="18" customHeight="1" thickBot="1" x14ac:dyDescent="0.25">
      <c r="A37" s="104" t="s">
        <v>0</v>
      </c>
      <c r="B37" s="116">
        <f>SUM(B35:B36)</f>
        <v>0</v>
      </c>
      <c r="C37" s="116">
        <f>SUM(C35:C36)</f>
        <v>0</v>
      </c>
      <c r="D37" s="116">
        <f>SUM(D35:D36)</f>
        <v>0</v>
      </c>
      <c r="E37" s="116">
        <f>SUM(E35:E36)</f>
        <v>0</v>
      </c>
      <c r="F37" s="116">
        <f>SUM(F35:F36)</f>
        <v>0</v>
      </c>
      <c r="G37" s="105">
        <f t="shared" si="4"/>
        <v>0</v>
      </c>
      <c r="H37" s="153">
        <f>SUM(H35:H36)</f>
        <v>0</v>
      </c>
      <c r="I37" s="153">
        <f>SUM(I35:I36)</f>
        <v>0</v>
      </c>
      <c r="J37" s="106">
        <f t="shared" si="5"/>
        <v>0</v>
      </c>
    </row>
    <row r="38" spans="1:10" ht="18" customHeight="1" thickBot="1" x14ac:dyDescent="0.25"/>
    <row r="39" spans="1:10" ht="51.75" thickBot="1" x14ac:dyDescent="0.25">
      <c r="A39" s="249" t="s">
        <v>68</v>
      </c>
      <c r="B39" s="250"/>
      <c r="C39" s="250"/>
      <c r="D39" s="250"/>
      <c r="E39" s="251"/>
      <c r="F39" s="107">
        <f>C12+C15+C23+C26+C34+C37</f>
        <v>0</v>
      </c>
      <c r="G39" s="108" t="s">
        <v>81</v>
      </c>
      <c r="H39" s="110">
        <f>C12+C15+C23+C26</f>
        <v>0</v>
      </c>
      <c r="I39" s="109" t="s">
        <v>80</v>
      </c>
      <c r="J39" s="111">
        <f>IF(F39=0,0,H39/F39)</f>
        <v>0</v>
      </c>
    </row>
    <row r="40" spans="1:10" ht="18" customHeight="1" thickBot="1" x14ac:dyDescent="0.25"/>
    <row r="41" spans="1:10" ht="16.5" thickBot="1" x14ac:dyDescent="0.3">
      <c r="A41" s="252" t="s">
        <v>103</v>
      </c>
      <c r="B41" s="253"/>
      <c r="C41" s="253"/>
      <c r="D41" s="253"/>
      <c r="E41" s="253"/>
      <c r="F41" s="253"/>
      <c r="G41" s="254"/>
      <c r="H41" s="293"/>
      <c r="I41" s="294"/>
      <c r="J41" s="294"/>
    </row>
    <row r="42" spans="1:10" ht="21.95" customHeight="1" x14ac:dyDescent="0.2">
      <c r="A42" s="255" t="s">
        <v>2</v>
      </c>
      <c r="B42" s="245" t="s">
        <v>7</v>
      </c>
      <c r="C42" s="245" t="s">
        <v>82</v>
      </c>
      <c r="D42" s="270" t="s">
        <v>55</v>
      </c>
      <c r="E42" s="245" t="s">
        <v>3</v>
      </c>
      <c r="F42" s="245" t="s">
        <v>83</v>
      </c>
      <c r="G42" s="247" t="s">
        <v>65</v>
      </c>
      <c r="H42" s="114"/>
      <c r="I42" s="9"/>
      <c r="J42" s="9"/>
    </row>
    <row r="43" spans="1:10" ht="21.95" customHeight="1" thickBot="1" x14ac:dyDescent="0.25">
      <c r="A43" s="256"/>
      <c r="B43" s="246"/>
      <c r="C43" s="246"/>
      <c r="D43" s="274"/>
      <c r="E43" s="246"/>
      <c r="F43" s="246"/>
      <c r="G43" s="248"/>
      <c r="H43" s="115"/>
      <c r="I43" s="9"/>
      <c r="J43" s="9"/>
    </row>
    <row r="44" spans="1:10" ht="18" customHeight="1" x14ac:dyDescent="0.2">
      <c r="A44" s="85" t="str">
        <f>'Tb 1 Literacy'!A9</f>
        <v>2019/2020</v>
      </c>
      <c r="B44" s="12"/>
      <c r="C44" s="12"/>
      <c r="D44" s="12"/>
      <c r="E44" s="12"/>
      <c r="F44" s="12"/>
      <c r="G44" s="87">
        <f>IF(E44=0,0,F44/E44)</f>
        <v>0</v>
      </c>
      <c r="H44" s="115"/>
      <c r="I44" s="9"/>
      <c r="J44" s="9"/>
    </row>
    <row r="45" spans="1:10" ht="18" customHeight="1" x14ac:dyDescent="0.2">
      <c r="A45" s="60" t="str">
        <f>'Tb 1 Literacy'!A10</f>
        <v>2020/2021</v>
      </c>
      <c r="B45" s="12"/>
      <c r="C45" s="12"/>
      <c r="D45" s="12"/>
      <c r="E45" s="12"/>
      <c r="F45" s="12"/>
      <c r="G45" s="70">
        <f t="shared" ref="G45:G50" si="6">IF(E45=0,0,F45/E45)</f>
        <v>0</v>
      </c>
      <c r="H45" s="115"/>
      <c r="I45" s="9"/>
      <c r="J45" s="9"/>
    </row>
    <row r="46" spans="1:10" ht="18" customHeight="1" thickBot="1" x14ac:dyDescent="0.25">
      <c r="A46" s="84" t="str">
        <f>'Tb 1 Literacy'!A11</f>
        <v>2021/2022</v>
      </c>
      <c r="B46" s="12"/>
      <c r="C46" s="12"/>
      <c r="D46" s="12"/>
      <c r="E46" s="12"/>
      <c r="F46" s="12"/>
      <c r="G46" s="71">
        <f t="shared" si="6"/>
        <v>0</v>
      </c>
      <c r="H46" s="115"/>
      <c r="I46" s="9"/>
      <c r="J46" s="9"/>
    </row>
    <row r="47" spans="1:10" ht="18" customHeight="1" thickBot="1" x14ac:dyDescent="0.25">
      <c r="A47" s="62" t="s">
        <v>0</v>
      </c>
      <c r="B47" s="57">
        <f>SUM(B44:B46)</f>
        <v>0</v>
      </c>
      <c r="C47" s="57">
        <f>SUM(C44:C46)</f>
        <v>0</v>
      </c>
      <c r="D47" s="57">
        <f>SUM(D44:D46)</f>
        <v>0</v>
      </c>
      <c r="E47" s="57">
        <f>SUM(E44:E46)</f>
        <v>0</v>
      </c>
      <c r="F47" s="58">
        <f>SUM(F44:F46)</f>
        <v>0</v>
      </c>
      <c r="G47" s="66">
        <f t="shared" si="6"/>
        <v>0</v>
      </c>
      <c r="H47" s="115"/>
      <c r="I47" s="9"/>
      <c r="J47" s="9"/>
    </row>
    <row r="48" spans="1:10" ht="18" customHeight="1" x14ac:dyDescent="0.2">
      <c r="A48" s="85" t="str">
        <f>'Tb 1 Literacy'!A13</f>
        <v>2022/2023</v>
      </c>
      <c r="B48" s="12"/>
      <c r="C48" s="12"/>
      <c r="D48" s="12"/>
      <c r="E48" s="12"/>
      <c r="F48" s="12"/>
      <c r="G48" s="72">
        <f t="shared" si="6"/>
        <v>0</v>
      </c>
      <c r="H48" s="115"/>
      <c r="I48" s="9"/>
      <c r="J48" s="9"/>
    </row>
    <row r="49" spans="1:10" ht="18" customHeight="1" thickBot="1" x14ac:dyDescent="0.25">
      <c r="A49" s="84" t="str">
        <f>'Tb 1 Literacy'!A14</f>
        <v>2023/2024</v>
      </c>
      <c r="B49" s="12"/>
      <c r="C49" s="12"/>
      <c r="D49" s="12"/>
      <c r="E49" s="12"/>
      <c r="F49" s="12"/>
      <c r="G49" s="71">
        <f t="shared" si="6"/>
        <v>0</v>
      </c>
      <c r="H49" s="115"/>
      <c r="I49" s="9"/>
      <c r="J49" s="9"/>
    </row>
    <row r="50" spans="1:10" ht="18" customHeight="1" thickBot="1" x14ac:dyDescent="0.25">
      <c r="A50" s="73" t="s">
        <v>0</v>
      </c>
      <c r="B50" s="76">
        <f>SUM(B48:B49)</f>
        <v>0</v>
      </c>
      <c r="C50" s="76">
        <f>SUM(C48:C49)</f>
        <v>0</v>
      </c>
      <c r="D50" s="76">
        <f>SUM(D48:D49)</f>
        <v>0</v>
      </c>
      <c r="E50" s="76">
        <f>SUM(E48:E49)</f>
        <v>0</v>
      </c>
      <c r="F50" s="76">
        <f>SUM(F48:F49)</f>
        <v>0</v>
      </c>
      <c r="G50" s="66">
        <f t="shared" si="6"/>
        <v>0</v>
      </c>
      <c r="H50" s="115"/>
      <c r="I50" s="9"/>
      <c r="J50" s="9"/>
    </row>
    <row r="52" spans="1:10" ht="13.5" thickBot="1" x14ac:dyDescent="0.25">
      <c r="A52" s="1" t="s">
        <v>1</v>
      </c>
    </row>
    <row r="53" spans="1:10" ht="20.100000000000001" customHeight="1" x14ac:dyDescent="0.2">
      <c r="A53" s="275"/>
      <c r="B53" s="276"/>
      <c r="C53" s="276"/>
      <c r="D53" s="276"/>
      <c r="E53" s="276"/>
      <c r="F53" s="276"/>
      <c r="G53" s="276"/>
      <c r="H53" s="276"/>
      <c r="I53" s="276"/>
      <c r="J53" s="277"/>
    </row>
    <row r="54" spans="1:10" ht="20.100000000000001" customHeight="1" x14ac:dyDescent="0.2">
      <c r="A54" s="278"/>
      <c r="B54" s="279"/>
      <c r="C54" s="279"/>
      <c r="D54" s="279"/>
      <c r="E54" s="279"/>
      <c r="F54" s="279"/>
      <c r="G54" s="279"/>
      <c r="H54" s="279"/>
      <c r="I54" s="279"/>
      <c r="J54" s="280"/>
    </row>
    <row r="55" spans="1:10" ht="20.100000000000001" customHeight="1" x14ac:dyDescent="0.2">
      <c r="A55" s="278"/>
      <c r="B55" s="279"/>
      <c r="C55" s="279"/>
      <c r="D55" s="279"/>
      <c r="E55" s="279"/>
      <c r="F55" s="279"/>
      <c r="G55" s="279"/>
      <c r="H55" s="279"/>
      <c r="I55" s="279"/>
      <c r="J55" s="280"/>
    </row>
    <row r="56" spans="1:10" ht="20.100000000000001" customHeight="1" thickBot="1" x14ac:dyDescent="0.25">
      <c r="A56" s="281"/>
      <c r="B56" s="282"/>
      <c r="C56" s="282"/>
      <c r="D56" s="282"/>
      <c r="E56" s="282"/>
      <c r="F56" s="282"/>
      <c r="G56" s="282"/>
      <c r="H56" s="282"/>
      <c r="I56" s="282"/>
      <c r="J56" s="283"/>
    </row>
  </sheetData>
  <sheetProtection algorithmName="SHA-512" hashValue="GGUWmPyY+8aq3H8SO5nJTy9G1Vajvlt1oQtIO2+ZlfCUwGBBYqSNo4tTeUHXheVV0HYaoAQz51yA9vtnS0HcvA==" saltValue="jKjts3kV9uuwDde/yqlWLA==" spinCount="100000" sheet="1" objects="1" scenarios="1"/>
  <mergeCells count="54">
    <mergeCell ref="F42:F43"/>
    <mergeCell ref="G42:G43"/>
    <mergeCell ref="A53:J56"/>
    <mergeCell ref="I29:I30"/>
    <mergeCell ref="J29:J30"/>
    <mergeCell ref="A39:E39"/>
    <mergeCell ref="A41:G41"/>
    <mergeCell ref="H41:J41"/>
    <mergeCell ref="A42:A43"/>
    <mergeCell ref="B42:B43"/>
    <mergeCell ref="C42:C43"/>
    <mergeCell ref="D42:D43"/>
    <mergeCell ref="E42:E43"/>
    <mergeCell ref="B28:G28"/>
    <mergeCell ref="H28:J28"/>
    <mergeCell ref="A29:A30"/>
    <mergeCell ref="B29:B30"/>
    <mergeCell ref="C29:C30"/>
    <mergeCell ref="D29:D30"/>
    <mergeCell ref="E29:E30"/>
    <mergeCell ref="F29:F30"/>
    <mergeCell ref="G29:G30"/>
    <mergeCell ref="H29:H30"/>
    <mergeCell ref="L18:L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G7:G8"/>
    <mergeCell ref="H7:H8"/>
    <mergeCell ref="I7:I8"/>
    <mergeCell ref="J7:J8"/>
    <mergeCell ref="B17:G17"/>
    <mergeCell ref="H17:J17"/>
    <mergeCell ref="F7:F8"/>
    <mergeCell ref="A7:A8"/>
    <mergeCell ref="B7:B8"/>
    <mergeCell ref="C7:C8"/>
    <mergeCell ref="D7:D8"/>
    <mergeCell ref="E7:E8"/>
    <mergeCell ref="B6:G6"/>
    <mergeCell ref="H6:J6"/>
    <mergeCell ref="B1:C1"/>
    <mergeCell ref="D1:H1"/>
    <mergeCell ref="A2:J2"/>
    <mergeCell ref="A4:C4"/>
    <mergeCell ref="D4:J4"/>
  </mergeCells>
  <hyperlinks>
    <hyperlink ref="A2:J2" r:id="rId1" display="https://www.etini.gov.uk/publications/information-requirements-training-success-and-apprenticeshipni-inspections" xr:uid="{00000000-0004-0000-0200-000000000000}"/>
  </hyperlinks>
  <pageMargins left="0.78740157480314965" right="0.11811023622047245" top="0.78740157480314965" bottom="0.59055118110236227" header="0" footer="0"/>
  <pageSetup paperSize="9" scale="68"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zoomScale="80" zoomScaleNormal="80" workbookViewId="0">
      <selection activeCell="B24" sqref="B24:F25"/>
    </sheetView>
  </sheetViews>
  <sheetFormatPr defaultColWidth="8.85546875" defaultRowHeight="12.75" x14ac:dyDescent="0.2"/>
  <cols>
    <col min="1" max="1" width="15.5703125" customWidth="1"/>
    <col min="2" max="2" width="8.7109375" customWidth="1"/>
    <col min="3" max="3" width="12" customWidth="1"/>
    <col min="4" max="4" width="12.28515625" customWidth="1"/>
    <col min="5" max="5" width="9.7109375" customWidth="1"/>
    <col min="6" max="6" width="12.5703125" customWidth="1"/>
    <col min="7" max="7" width="12.42578125" customWidth="1"/>
    <col min="8" max="8" width="18.42578125" customWidth="1"/>
    <col min="9" max="9" width="20.7109375" customWidth="1"/>
    <col min="10" max="10" width="23.140625" customWidth="1"/>
    <col min="11" max="11" width="10.140625" customWidth="1"/>
    <col min="12" max="12" width="9" customWidth="1"/>
    <col min="13" max="14" width="10" customWidth="1"/>
    <col min="15" max="15" width="9.28515625" customWidth="1"/>
    <col min="16" max="16" width="9.42578125" customWidth="1"/>
    <col min="17" max="17" width="10.140625" customWidth="1"/>
    <col min="18" max="18" width="12.140625" customWidth="1"/>
  </cols>
  <sheetData>
    <row r="1" spans="1:16" x14ac:dyDescent="0.2">
      <c r="A1" s="16" t="str">
        <f>'Tb 1 Literacy'!A1</f>
        <v>Version</v>
      </c>
      <c r="B1" s="243">
        <f>'Tb 1 Literacy'!B1:C1</f>
        <v>45195</v>
      </c>
      <c r="C1" s="243"/>
      <c r="D1" s="244" t="str">
        <f>'Tb 1 Literacy'!D1:H1</f>
        <v>Please check the ETI website to ensure that you are using the latest version</v>
      </c>
      <c r="E1" s="244"/>
      <c r="F1" s="244"/>
      <c r="G1" s="244"/>
      <c r="H1" s="244"/>
    </row>
    <row r="2" spans="1:16" x14ac:dyDescent="0.2">
      <c r="A2" s="242" t="str">
        <f>'Tb 1 Literacy'!A2:J2</f>
        <v>https://www.etini.gov.uk/publications/information-requirements-training-success-and-apprenticeshipni-inspections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6" ht="13.5" thickBo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6" ht="18.75" thickBot="1" x14ac:dyDescent="0.3">
      <c r="A4" s="257" t="s">
        <v>67</v>
      </c>
      <c r="B4" s="257"/>
      <c r="C4" s="257"/>
      <c r="D4" s="258" t="str">
        <f>'Tb 1 Literacy'!D4:J4</f>
        <v xml:space="preserve"> </v>
      </c>
      <c r="E4" s="259"/>
      <c r="F4" s="259"/>
      <c r="G4" s="259"/>
      <c r="H4" s="259"/>
      <c r="I4" s="259"/>
      <c r="J4" s="260"/>
    </row>
    <row r="5" spans="1:16" ht="13.5" thickBot="1" x14ac:dyDescent="0.25"/>
    <row r="6" spans="1:16" ht="20.100000000000001" customHeight="1" thickBot="1" x14ac:dyDescent="0.3">
      <c r="A6" s="75" t="s">
        <v>15</v>
      </c>
      <c r="B6" s="264" t="str">
        <f>'Tb 1 Literacy'!D4</f>
        <v xml:space="preserve"> </v>
      </c>
      <c r="C6" s="264"/>
      <c r="D6" s="264"/>
      <c r="E6" s="264"/>
      <c r="F6" s="264"/>
      <c r="G6" s="264"/>
      <c r="H6" s="252" t="s">
        <v>52</v>
      </c>
      <c r="I6" s="253"/>
      <c r="J6" s="254"/>
      <c r="K6" s="28"/>
      <c r="L6" s="28"/>
      <c r="M6" s="28"/>
      <c r="N6" s="28"/>
      <c r="O6" s="28"/>
      <c r="P6" s="11"/>
    </row>
    <row r="7" spans="1:16" ht="21.95" customHeight="1" x14ac:dyDescent="0.25">
      <c r="A7" s="255" t="s">
        <v>2</v>
      </c>
      <c r="B7" s="287" t="s">
        <v>7</v>
      </c>
      <c r="C7" s="287" t="s">
        <v>64</v>
      </c>
      <c r="D7" s="303" t="s">
        <v>24</v>
      </c>
      <c r="E7" s="287" t="s">
        <v>3</v>
      </c>
      <c r="F7" s="286" t="s">
        <v>9</v>
      </c>
      <c r="G7" s="291" t="s">
        <v>5</v>
      </c>
      <c r="H7" s="286" t="s">
        <v>10</v>
      </c>
      <c r="I7" s="287" t="s">
        <v>11</v>
      </c>
      <c r="J7" s="301" t="s">
        <v>43</v>
      </c>
      <c r="K7" s="286"/>
      <c r="L7" s="286"/>
      <c r="N7" s="286"/>
      <c r="O7" s="286"/>
      <c r="P7" s="11"/>
    </row>
    <row r="8" spans="1:16" ht="21.95" customHeight="1" x14ac:dyDescent="0.2">
      <c r="A8" s="304"/>
      <c r="B8" s="269"/>
      <c r="C8" s="269"/>
      <c r="D8" s="271"/>
      <c r="E8" s="269"/>
      <c r="F8" s="285"/>
      <c r="G8" s="292"/>
      <c r="H8" s="285"/>
      <c r="I8" s="269"/>
      <c r="J8" s="302"/>
      <c r="K8" s="286"/>
      <c r="L8" s="286"/>
      <c r="N8" s="286"/>
      <c r="O8" s="286"/>
    </row>
    <row r="9" spans="1:16" ht="20.100000000000001" customHeight="1" x14ac:dyDescent="0.2">
      <c r="A9" s="60" t="str">
        <f>'Tb 1 Literacy'!A9</f>
        <v>2019/2020</v>
      </c>
      <c r="B9" s="12"/>
      <c r="C9" s="12"/>
      <c r="D9" s="12"/>
      <c r="E9" s="12"/>
      <c r="F9" s="12"/>
      <c r="G9" s="14">
        <f>IF(E9=0,0,F9/E9)</f>
        <v>0</v>
      </c>
      <c r="H9" s="12"/>
      <c r="I9" s="13"/>
      <c r="J9" s="70">
        <f>IF(E9=0,0,I9/E9)</f>
        <v>0</v>
      </c>
      <c r="K9" s="25"/>
      <c r="L9" s="24"/>
      <c r="M9" s="25"/>
      <c r="N9" s="26"/>
      <c r="O9" s="24"/>
    </row>
    <row r="10" spans="1:16" ht="20.100000000000001" customHeight="1" x14ac:dyDescent="0.2">
      <c r="A10" s="60" t="str">
        <f>'Tb 1 Literacy'!A10</f>
        <v>2020/2021</v>
      </c>
      <c r="B10" s="12"/>
      <c r="C10" s="12"/>
      <c r="D10" s="12"/>
      <c r="E10" s="12"/>
      <c r="F10" s="12"/>
      <c r="G10" s="14">
        <f t="shared" ref="G10:G15" si="0">IF(E10=0,0,F10/E10)</f>
        <v>0</v>
      </c>
      <c r="H10" s="12"/>
      <c r="I10" s="13"/>
      <c r="J10" s="70">
        <f t="shared" ref="J10:J15" si="1">IF(E10=0,0,I10/E10)</f>
        <v>0</v>
      </c>
      <c r="K10" s="25"/>
      <c r="L10" s="24"/>
      <c r="M10" s="25"/>
      <c r="N10" s="26"/>
      <c r="O10" s="24"/>
    </row>
    <row r="11" spans="1:16" ht="20.100000000000001" customHeight="1" thickBot="1" x14ac:dyDescent="0.25">
      <c r="A11" s="60" t="str">
        <f>'Tb 1 Literacy'!A11</f>
        <v>2021/2022</v>
      </c>
      <c r="B11" s="12"/>
      <c r="C11" s="12"/>
      <c r="D11" s="12"/>
      <c r="E11" s="12"/>
      <c r="F11" s="12"/>
      <c r="G11" s="36">
        <f t="shared" si="0"/>
        <v>0</v>
      </c>
      <c r="H11" s="12"/>
      <c r="I11" s="13"/>
      <c r="J11" s="71">
        <f t="shared" si="1"/>
        <v>0</v>
      </c>
      <c r="K11" s="25"/>
      <c r="L11" s="24"/>
      <c r="M11" s="25"/>
      <c r="N11" s="26"/>
      <c r="O11" s="24"/>
    </row>
    <row r="12" spans="1:16" ht="20.100000000000001" customHeight="1" thickBot="1" x14ac:dyDescent="0.25">
      <c r="A12" s="154" t="s">
        <v>0</v>
      </c>
      <c r="B12" s="155">
        <f>SUM(B9:B11)</f>
        <v>0</v>
      </c>
      <c r="C12" s="155">
        <f>SUM(C9:C11)</f>
        <v>0</v>
      </c>
      <c r="D12" s="155">
        <f>SUM(D9:D11)</f>
        <v>0</v>
      </c>
      <c r="E12" s="155">
        <f>SUM(E9:E11)</f>
        <v>0</v>
      </c>
      <c r="F12" s="156">
        <f>SUM(F9:F11)</f>
        <v>0</v>
      </c>
      <c r="G12" s="105">
        <f t="shared" si="0"/>
        <v>0</v>
      </c>
      <c r="H12" s="157">
        <f>SUM(H9:H11)</f>
        <v>0</v>
      </c>
      <c r="I12" s="157">
        <f>SUM(I9:I11)</f>
        <v>0</v>
      </c>
      <c r="J12" s="106">
        <f t="shared" si="1"/>
        <v>0</v>
      </c>
      <c r="K12" s="25"/>
      <c r="L12" s="16"/>
      <c r="M12" s="25"/>
      <c r="N12" s="27"/>
      <c r="O12" s="27"/>
    </row>
    <row r="13" spans="1:16" ht="20.100000000000001" customHeight="1" x14ac:dyDescent="0.2">
      <c r="A13" s="69" t="str">
        <f>'Tb 1 Literacy'!A13</f>
        <v>2022/2023</v>
      </c>
      <c r="B13" s="12"/>
      <c r="C13" s="12"/>
      <c r="D13" s="12"/>
      <c r="E13" s="12"/>
      <c r="F13" s="12"/>
      <c r="G13" s="39">
        <f t="shared" si="0"/>
        <v>0</v>
      </c>
      <c r="H13" s="12"/>
      <c r="I13" s="13"/>
      <c r="J13" s="87">
        <f t="shared" si="1"/>
        <v>0</v>
      </c>
      <c r="K13" s="31"/>
      <c r="L13" s="29"/>
      <c r="M13" s="25"/>
      <c r="N13" s="30"/>
      <c r="O13" s="31"/>
    </row>
    <row r="14" spans="1:16" ht="20.100000000000001" customHeight="1" thickBot="1" x14ac:dyDescent="0.25">
      <c r="A14" s="69" t="str">
        <f>'Tb 1 Literacy'!A14</f>
        <v>2023/2024</v>
      </c>
      <c r="B14" s="12"/>
      <c r="C14" s="12"/>
      <c r="D14" s="12"/>
      <c r="E14" s="12"/>
      <c r="F14" s="12"/>
      <c r="G14" s="36">
        <f t="shared" si="0"/>
        <v>0</v>
      </c>
      <c r="H14" s="12"/>
      <c r="I14" s="13"/>
      <c r="J14" s="71">
        <f t="shared" si="1"/>
        <v>0</v>
      </c>
      <c r="K14" s="31"/>
      <c r="L14" s="29"/>
      <c r="M14" s="25"/>
      <c r="N14" s="30"/>
      <c r="O14" s="31"/>
    </row>
    <row r="15" spans="1:16" ht="20.100000000000001" customHeight="1" thickBot="1" x14ac:dyDescent="0.25">
      <c r="A15" s="104" t="s">
        <v>0</v>
      </c>
      <c r="B15" s="116">
        <f>SUM(B13:B14)</f>
        <v>0</v>
      </c>
      <c r="C15" s="116">
        <f>SUM(C13:C14)</f>
        <v>0</v>
      </c>
      <c r="D15" s="116">
        <f>SUM(D13:D14)</f>
        <v>0</v>
      </c>
      <c r="E15" s="116">
        <f>SUM(E13:E14)</f>
        <v>0</v>
      </c>
      <c r="F15" s="116">
        <f>SUM(F13:F14)</f>
        <v>0</v>
      </c>
      <c r="G15" s="105">
        <f t="shared" si="0"/>
        <v>0</v>
      </c>
      <c r="H15" s="153">
        <f>SUM(H13:H14)</f>
        <v>0</v>
      </c>
      <c r="I15" s="153">
        <f>SUM(I13:I14)</f>
        <v>0</v>
      </c>
      <c r="J15" s="106">
        <f t="shared" si="1"/>
        <v>0</v>
      </c>
      <c r="K15" s="31"/>
      <c r="L15" s="32"/>
      <c r="M15" s="25"/>
      <c r="N15" s="31"/>
      <c r="O15" s="31"/>
    </row>
    <row r="16" spans="1:16" ht="12.75" customHeight="1" thickBot="1" x14ac:dyDescent="0.25"/>
    <row r="17" spans="1:15" ht="16.5" thickBot="1" x14ac:dyDescent="0.3">
      <c r="A17" s="75" t="s">
        <v>15</v>
      </c>
      <c r="B17" s="263" t="str">
        <f>'Tb 1 Literacy'!D4</f>
        <v xml:space="preserve"> </v>
      </c>
      <c r="C17" s="264"/>
      <c r="D17" s="264"/>
      <c r="E17" s="264"/>
      <c r="F17" s="264"/>
      <c r="G17" s="265"/>
      <c r="H17" s="88" t="s">
        <v>53</v>
      </c>
      <c r="I17" s="88"/>
      <c r="J17" s="89"/>
      <c r="K17" s="28"/>
      <c r="L17" s="28"/>
      <c r="M17" s="28"/>
      <c r="N17" s="28"/>
      <c r="O17" s="28"/>
    </row>
    <row r="18" spans="1:15" ht="18" customHeight="1" x14ac:dyDescent="0.2">
      <c r="A18" s="255" t="s">
        <v>2</v>
      </c>
      <c r="B18" s="245" t="s">
        <v>7</v>
      </c>
      <c r="C18" s="245" t="s">
        <v>64</v>
      </c>
      <c r="D18" s="245" t="s">
        <v>59</v>
      </c>
      <c r="E18" s="245" t="s">
        <v>3</v>
      </c>
      <c r="F18" s="245" t="s">
        <v>12</v>
      </c>
      <c r="G18" s="296" t="s">
        <v>6</v>
      </c>
      <c r="H18" s="305" t="s">
        <v>25</v>
      </c>
      <c r="I18" s="306"/>
      <c r="J18" s="307"/>
      <c r="K18" s="4"/>
      <c r="L18" s="286"/>
      <c r="M18" s="16"/>
      <c r="N18" s="16"/>
      <c r="O18" s="16"/>
    </row>
    <row r="19" spans="1:15" ht="45" customHeight="1" x14ac:dyDescent="0.2">
      <c r="A19" s="304"/>
      <c r="B19" s="269"/>
      <c r="C19" s="269"/>
      <c r="D19" s="269"/>
      <c r="E19" s="269"/>
      <c r="F19" s="269"/>
      <c r="G19" s="292"/>
      <c r="H19" s="15" t="s">
        <v>60</v>
      </c>
      <c r="I19" s="15" t="s">
        <v>61</v>
      </c>
      <c r="J19" s="77" t="s">
        <v>44</v>
      </c>
      <c r="K19" s="4"/>
      <c r="L19" s="286"/>
      <c r="M19" s="4"/>
      <c r="N19" s="4"/>
      <c r="O19" s="4"/>
    </row>
    <row r="20" spans="1:15" ht="18" customHeight="1" x14ac:dyDescent="0.2">
      <c r="A20" s="60" t="str">
        <f>'Tb 1 Literacy'!A9</f>
        <v>2019/2020</v>
      </c>
      <c r="B20" s="12"/>
      <c r="C20" s="12"/>
      <c r="D20" s="12"/>
      <c r="E20" s="12"/>
      <c r="F20" s="12"/>
      <c r="G20" s="14">
        <f>IF(E20=0,0,F20/E20)</f>
        <v>0</v>
      </c>
      <c r="H20" s="12"/>
      <c r="I20" s="13"/>
      <c r="J20" s="78">
        <f>IF(E20=0,0,I20/E20)</f>
        <v>0</v>
      </c>
      <c r="K20" s="29"/>
      <c r="L20" s="29"/>
      <c r="M20" s="29"/>
      <c r="N20" s="29"/>
      <c r="O20" s="25"/>
    </row>
    <row r="21" spans="1:15" ht="18" customHeight="1" x14ac:dyDescent="0.2">
      <c r="A21" s="60" t="str">
        <f>'Tb 1 Literacy'!A10</f>
        <v>2020/2021</v>
      </c>
      <c r="B21" s="12"/>
      <c r="C21" s="12"/>
      <c r="D21" s="12"/>
      <c r="E21" s="12"/>
      <c r="F21" s="12"/>
      <c r="G21" s="14">
        <f t="shared" ref="G21:G26" si="2">IF(E21=0,0,F21/E21)</f>
        <v>0</v>
      </c>
      <c r="H21" s="12"/>
      <c r="I21" s="13"/>
      <c r="J21" s="78">
        <f t="shared" ref="J21:J26" si="3">IF(E21=0,0,I21/E21)</f>
        <v>0</v>
      </c>
      <c r="K21" s="29"/>
      <c r="L21" s="29"/>
      <c r="M21" s="29"/>
      <c r="N21" s="29"/>
      <c r="O21" s="25"/>
    </row>
    <row r="22" spans="1:15" ht="18" customHeight="1" thickBot="1" x14ac:dyDescent="0.25">
      <c r="A22" s="60" t="str">
        <f>'Tb 1 Literacy'!A11</f>
        <v>2021/2022</v>
      </c>
      <c r="B22" s="12"/>
      <c r="C22" s="12"/>
      <c r="D22" s="12"/>
      <c r="E22" s="12"/>
      <c r="F22" s="12"/>
      <c r="G22" s="36">
        <f t="shared" si="2"/>
        <v>0</v>
      </c>
      <c r="H22" s="12"/>
      <c r="I22" s="13"/>
      <c r="J22" s="79">
        <f t="shared" si="3"/>
        <v>0</v>
      </c>
      <c r="K22" s="29"/>
      <c r="L22" s="29"/>
      <c r="M22" s="29"/>
      <c r="N22" s="29"/>
      <c r="O22" s="25"/>
    </row>
    <row r="23" spans="1:15" ht="18" customHeight="1" thickBot="1" x14ac:dyDescent="0.25">
      <c r="A23" s="154" t="s">
        <v>0</v>
      </c>
      <c r="B23" s="155">
        <f>SUM(B20:B22)</f>
        <v>0</v>
      </c>
      <c r="C23" s="155">
        <f>SUM(C20:C22)</f>
        <v>0</v>
      </c>
      <c r="D23" s="155">
        <f>SUM(D20:D22)</f>
        <v>0</v>
      </c>
      <c r="E23" s="155">
        <f>SUM(E20:E22)</f>
        <v>0</v>
      </c>
      <c r="F23" s="156">
        <f>SUM(F20:F22)</f>
        <v>0</v>
      </c>
      <c r="G23" s="105">
        <f t="shared" si="2"/>
        <v>0</v>
      </c>
      <c r="H23" s="157">
        <f>SUM(H20:H22)</f>
        <v>0</v>
      </c>
      <c r="I23" s="157">
        <f>SUM(I20:I22)</f>
        <v>0</v>
      </c>
      <c r="J23" s="159">
        <f t="shared" si="3"/>
        <v>0</v>
      </c>
      <c r="K23" s="27"/>
      <c r="L23" s="16"/>
      <c r="M23" s="27"/>
      <c r="N23" s="27"/>
      <c r="O23" s="25"/>
    </row>
    <row r="24" spans="1:15" ht="18" customHeight="1" x14ac:dyDescent="0.2">
      <c r="A24" s="69" t="str">
        <f>'Tb 1 Literacy'!A13</f>
        <v>2022/2023</v>
      </c>
      <c r="B24" s="12"/>
      <c r="C24" s="12"/>
      <c r="D24" s="12"/>
      <c r="E24" s="12"/>
      <c r="F24" s="12"/>
      <c r="G24" s="39">
        <f t="shared" si="2"/>
        <v>0</v>
      </c>
      <c r="H24" s="12"/>
      <c r="I24" s="13"/>
      <c r="J24" s="80">
        <f t="shared" si="3"/>
        <v>0</v>
      </c>
      <c r="K24" s="33"/>
      <c r="L24" s="33"/>
      <c r="M24" s="34"/>
      <c r="N24" s="34"/>
      <c r="O24" s="35"/>
    </row>
    <row r="25" spans="1:15" ht="18" customHeight="1" thickBot="1" x14ac:dyDescent="0.25">
      <c r="A25" s="69" t="str">
        <f>'Tb 1 Literacy'!A14</f>
        <v>2023/2024</v>
      </c>
      <c r="B25" s="12"/>
      <c r="C25" s="12"/>
      <c r="D25" s="12"/>
      <c r="E25" s="12"/>
      <c r="F25" s="12"/>
      <c r="G25" s="36">
        <f t="shared" si="2"/>
        <v>0</v>
      </c>
      <c r="H25" s="12"/>
      <c r="I25" s="13"/>
      <c r="J25" s="81">
        <f t="shared" si="3"/>
        <v>0</v>
      </c>
      <c r="K25" s="33"/>
      <c r="L25" s="33"/>
      <c r="M25" s="34"/>
      <c r="N25" s="34"/>
      <c r="O25" s="35"/>
    </row>
    <row r="26" spans="1:15" ht="18" customHeight="1" thickBot="1" x14ac:dyDescent="0.25">
      <c r="A26" s="104" t="s">
        <v>0</v>
      </c>
      <c r="B26" s="158">
        <f>SUM(B24:B25)</f>
        <v>0</v>
      </c>
      <c r="C26" s="158">
        <f>SUM(C24:C25)</f>
        <v>0</v>
      </c>
      <c r="D26" s="158">
        <f>SUM(D24:D25)</f>
        <v>0</v>
      </c>
      <c r="E26" s="158">
        <f>SUM(E24:E25)</f>
        <v>0</v>
      </c>
      <c r="F26" s="158">
        <f>SUM(F24:F25)</f>
        <v>0</v>
      </c>
      <c r="G26" s="105">
        <f t="shared" si="2"/>
        <v>0</v>
      </c>
      <c r="H26" s="153">
        <f>SUM(H24:H25)</f>
        <v>0</v>
      </c>
      <c r="I26" s="153">
        <f>SUM(I24:I25)</f>
        <v>0</v>
      </c>
      <c r="J26" s="106">
        <f t="shared" si="3"/>
        <v>0</v>
      </c>
      <c r="K26" s="90"/>
      <c r="L26" s="31"/>
      <c r="M26" s="30"/>
      <c r="N26" s="30"/>
      <c r="O26" s="35"/>
    </row>
    <row r="27" spans="1:15" ht="18" customHeight="1" thickBot="1" x14ac:dyDescent="0.25">
      <c r="A27" s="51"/>
      <c r="B27" s="51"/>
      <c r="C27" s="51"/>
      <c r="D27" s="51"/>
      <c r="E27" s="51"/>
      <c r="F27" s="112"/>
      <c r="G27" s="16"/>
      <c r="I27" s="16"/>
      <c r="J27" s="113"/>
      <c r="K27" s="3"/>
      <c r="L27" s="3"/>
      <c r="M27" s="3"/>
    </row>
    <row r="28" spans="1:15" ht="51.75" thickBot="1" x14ac:dyDescent="0.25">
      <c r="A28" s="249" t="s">
        <v>105</v>
      </c>
      <c r="B28" s="250"/>
      <c r="C28" s="250"/>
      <c r="D28" s="250"/>
      <c r="E28" s="251"/>
      <c r="F28" s="107">
        <f>C12+C15+C23+C26</f>
        <v>0</v>
      </c>
      <c r="G28" s="108" t="s">
        <v>81</v>
      </c>
      <c r="H28" s="110">
        <f>C12+C15</f>
        <v>0</v>
      </c>
      <c r="I28" s="109" t="s">
        <v>80</v>
      </c>
      <c r="J28" s="111">
        <f>IF(F28=0,0,H28/F28)</f>
        <v>0</v>
      </c>
      <c r="K28" s="3"/>
      <c r="L28" s="3"/>
      <c r="M28" s="3"/>
    </row>
    <row r="29" spans="1:15" ht="18" customHeight="1" x14ac:dyDescent="0.2">
      <c r="A29" s="51"/>
      <c r="B29" s="51"/>
      <c r="C29" s="51"/>
      <c r="D29" s="51"/>
      <c r="E29" s="51"/>
      <c r="F29" s="112"/>
      <c r="G29" s="16"/>
      <c r="I29" s="16"/>
      <c r="J29" s="113"/>
      <c r="K29" s="3"/>
      <c r="L29" s="3"/>
      <c r="M29" s="3"/>
    </row>
    <row r="30" spans="1:15" ht="20.100000000000001" customHeight="1" thickBot="1" x14ac:dyDescent="0.3">
      <c r="A30" s="28" t="s">
        <v>1</v>
      </c>
    </row>
    <row r="31" spans="1:15" ht="20.100000000000001" customHeight="1" x14ac:dyDescent="0.2">
      <c r="A31" s="275"/>
      <c r="B31" s="276"/>
      <c r="C31" s="276"/>
      <c r="D31" s="276"/>
      <c r="E31" s="276"/>
      <c r="F31" s="276"/>
      <c r="G31" s="276"/>
      <c r="H31" s="276"/>
      <c r="I31" s="276"/>
      <c r="J31" s="277"/>
    </row>
    <row r="32" spans="1:15" ht="20.100000000000001" customHeight="1" x14ac:dyDescent="0.2">
      <c r="A32" s="278"/>
      <c r="B32" s="279"/>
      <c r="C32" s="279"/>
      <c r="D32" s="279"/>
      <c r="E32" s="279"/>
      <c r="F32" s="279"/>
      <c r="G32" s="279"/>
      <c r="H32" s="279"/>
      <c r="I32" s="279"/>
      <c r="J32" s="280"/>
    </row>
    <row r="33" spans="1:10" ht="20.100000000000001" customHeight="1" thickBot="1" x14ac:dyDescent="0.25">
      <c r="A33" s="281"/>
      <c r="B33" s="282"/>
      <c r="C33" s="282"/>
      <c r="D33" s="282"/>
      <c r="E33" s="282"/>
      <c r="F33" s="282"/>
      <c r="G33" s="282"/>
      <c r="H33" s="282"/>
      <c r="I33" s="282"/>
      <c r="J33" s="283"/>
    </row>
  </sheetData>
  <sheetProtection algorithmName="SHA-512" hashValue="r6AKQBPCqschcC+IyG1I8oCdZSa8PSsk6yf9G4EMCBVVfIWniOP+5LmeDmdvPKAAMSRVtu7pV4P8f/Qlaa+ong==" saltValue="jx4ZtQGAsSPUmaM6t/STdQ==" spinCount="100000" sheet="1"/>
  <mergeCells count="33">
    <mergeCell ref="A31:J33"/>
    <mergeCell ref="A7:A8"/>
    <mergeCell ref="F18:F19"/>
    <mergeCell ref="I7:I8"/>
    <mergeCell ref="E18:E19"/>
    <mergeCell ref="A28:E28"/>
    <mergeCell ref="B17:G17"/>
    <mergeCell ref="A18:A19"/>
    <mergeCell ref="B18:B19"/>
    <mergeCell ref="C7:C8"/>
    <mergeCell ref="C18:C19"/>
    <mergeCell ref="H18:J18"/>
    <mergeCell ref="G18:G19"/>
    <mergeCell ref="D18:D19"/>
    <mergeCell ref="L18:L19"/>
    <mergeCell ref="A4:C4"/>
    <mergeCell ref="B7:B8"/>
    <mergeCell ref="D4:J4"/>
    <mergeCell ref="B1:C1"/>
    <mergeCell ref="D1:H1"/>
    <mergeCell ref="H7:H8"/>
    <mergeCell ref="G7:G8"/>
    <mergeCell ref="E7:E8"/>
    <mergeCell ref="F7:F8"/>
    <mergeCell ref="O7:O8"/>
    <mergeCell ref="A2:J2"/>
    <mergeCell ref="H6:J6"/>
    <mergeCell ref="B6:G6"/>
    <mergeCell ref="J7:J8"/>
    <mergeCell ref="L7:L8"/>
    <mergeCell ref="D7:D8"/>
    <mergeCell ref="K7:K8"/>
    <mergeCell ref="N7:N8"/>
  </mergeCells>
  <hyperlinks>
    <hyperlink ref="A2:J2" r:id="rId1" display="https://www.etini.gov.uk/publications/information-requirements-training-success-and-apprenticeshipni-inspections" xr:uid="{00000000-0004-0000-0300-000000000000}"/>
  </hyperlinks>
  <pageMargins left="0.78740157480314965" right="0.11811023622047245" top="0.74803149606299213" bottom="0.74803149606299213" header="0.31496062992125984" footer="0.31496062992125984"/>
  <pageSetup paperSize="9" scale="65" orientation="portrait" horizontalDpi="4294967293" verticalDpi="4294967293" r:id="rId2"/>
  <headerFooter>
    <oddHeader xml:space="preserve"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1"/>
  <sheetViews>
    <sheetView zoomScale="85" zoomScaleNormal="85" workbookViewId="0">
      <selection activeCell="P15" sqref="P15"/>
    </sheetView>
  </sheetViews>
  <sheetFormatPr defaultColWidth="8.85546875" defaultRowHeight="12.75" x14ac:dyDescent="0.2"/>
  <cols>
    <col min="1" max="1" width="17.140625" customWidth="1"/>
    <col min="2" max="2" width="11.85546875" customWidth="1"/>
    <col min="3" max="3" width="10" customWidth="1"/>
    <col min="4" max="4" width="10.5703125" customWidth="1"/>
    <col min="5" max="5" width="11" customWidth="1"/>
    <col min="6" max="6" width="14" customWidth="1"/>
    <col min="7" max="7" width="14.42578125" customWidth="1"/>
    <col min="8" max="8" width="16.42578125" customWidth="1"/>
    <col min="9" max="9" width="14.85546875" customWidth="1"/>
    <col min="10" max="10" width="18.5703125" customWidth="1"/>
    <col min="11" max="11" width="17.85546875" customWidth="1"/>
    <col min="12" max="12" width="9.7109375" customWidth="1"/>
    <col min="13" max="13" width="14.140625" customWidth="1"/>
    <col min="14" max="14" width="10" customWidth="1"/>
    <col min="15" max="15" width="9.28515625" customWidth="1"/>
    <col min="16" max="16" width="11.7109375" customWidth="1"/>
    <col min="17" max="17" width="10.28515625" customWidth="1"/>
    <col min="18" max="18" width="12.140625" customWidth="1"/>
  </cols>
  <sheetData>
    <row r="1" spans="1:21" x14ac:dyDescent="0.2">
      <c r="A1" s="16" t="str">
        <f>'Tb 1 Literacy'!A1</f>
        <v>Version</v>
      </c>
      <c r="B1" s="243">
        <f>'Tb 1 Literacy'!B1:C1</f>
        <v>45195</v>
      </c>
      <c r="C1" s="243"/>
      <c r="D1" s="244" t="str">
        <f>'Tb 1 Literacy'!D1:H1</f>
        <v>Please check the ETI website to ensure that you are using the latest version</v>
      </c>
      <c r="E1" s="244"/>
      <c r="F1" s="244"/>
      <c r="G1" s="244"/>
      <c r="H1" s="244"/>
    </row>
    <row r="2" spans="1:21" x14ac:dyDescent="0.2">
      <c r="A2" s="242" t="str">
        <f>'Tb 1 Literacy'!A2:J2</f>
        <v>https://www.etini.gov.uk/publications/information-requirements-training-success-and-apprenticeshipni-inspections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21" ht="16.5" thickBot="1" x14ac:dyDescent="0.3">
      <c r="A3" s="28" t="s">
        <v>136</v>
      </c>
    </row>
    <row r="4" spans="1:21" ht="17.25" customHeight="1" thickBot="1" x14ac:dyDescent="0.3">
      <c r="A4" s="117" t="s">
        <v>15</v>
      </c>
      <c r="B4" s="324" t="str">
        <f>'Tb 1 Literacy'!D4</f>
        <v xml:space="preserve"> </v>
      </c>
      <c r="C4" s="324"/>
      <c r="D4" s="324"/>
      <c r="E4" s="324"/>
      <c r="F4" s="324"/>
      <c r="G4" s="324"/>
      <c r="H4" s="308" t="s">
        <v>138</v>
      </c>
      <c r="I4" s="308"/>
      <c r="J4" s="308"/>
      <c r="K4" s="309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9.950000000000003" customHeight="1" x14ac:dyDescent="0.2">
      <c r="A5" s="320" t="s">
        <v>46</v>
      </c>
      <c r="B5" s="315" t="s">
        <v>7</v>
      </c>
      <c r="C5" s="269" t="s">
        <v>62</v>
      </c>
      <c r="D5" s="269" t="s">
        <v>24</v>
      </c>
      <c r="E5" s="315" t="s">
        <v>3</v>
      </c>
      <c r="F5" s="315" t="s">
        <v>47</v>
      </c>
      <c r="G5" s="292" t="s">
        <v>48</v>
      </c>
      <c r="H5" s="312" t="s">
        <v>78</v>
      </c>
      <c r="I5" s="312" t="s">
        <v>92</v>
      </c>
      <c r="J5" s="292" t="s">
        <v>93</v>
      </c>
      <c r="K5" s="289" t="s">
        <v>91</v>
      </c>
      <c r="L5" s="2"/>
      <c r="M5" s="237"/>
      <c r="N5" s="237"/>
      <c r="O5" s="237"/>
      <c r="P5" s="237"/>
      <c r="Q5" s="17"/>
      <c r="R5" s="2"/>
      <c r="S5" s="2"/>
      <c r="T5" s="2"/>
      <c r="U5" s="2"/>
    </row>
    <row r="6" spans="1:21" ht="39.950000000000003" customHeight="1" x14ac:dyDescent="0.2">
      <c r="A6" s="321"/>
      <c r="B6" s="316"/>
      <c r="C6" s="322"/>
      <c r="D6" s="322"/>
      <c r="E6" s="316"/>
      <c r="F6" s="316"/>
      <c r="G6" s="317"/>
      <c r="H6" s="313"/>
      <c r="I6" s="313"/>
      <c r="J6" s="317"/>
      <c r="K6" s="314"/>
      <c r="L6" s="2"/>
      <c r="M6" s="17"/>
      <c r="N6" s="3"/>
      <c r="O6" s="3"/>
      <c r="P6" s="4"/>
      <c r="Q6" s="3"/>
      <c r="R6" s="2"/>
      <c r="S6" s="2"/>
      <c r="T6" s="2"/>
      <c r="U6" s="2"/>
    </row>
    <row r="7" spans="1:21" ht="18" customHeight="1" x14ac:dyDescent="0.2">
      <c r="A7" s="92" t="s">
        <v>49</v>
      </c>
      <c r="B7" s="42">
        <f>'Tb 1 Literacy'!B11+'Tb 1 Literacy'!B13</f>
        <v>0</v>
      </c>
      <c r="C7" s="42">
        <f>'Tb 1 Literacy'!C11+'Tb 1 Literacy'!C13</f>
        <v>0</v>
      </c>
      <c r="D7" s="42">
        <f>'Tb 1 Literacy'!D11+'Tb 1 Literacy'!D13</f>
        <v>0</v>
      </c>
      <c r="E7" s="42">
        <f>'Tb 1 Literacy'!E11+'Tb 1 Literacy'!E13</f>
        <v>0</v>
      </c>
      <c r="F7" s="42">
        <f>'Tb 1 Literacy'!F11+'Tb 1 Literacy'!F13</f>
        <v>0</v>
      </c>
      <c r="G7" s="14">
        <f>IF(F7=0,0,F7/E7)</f>
        <v>0</v>
      </c>
      <c r="H7" s="93">
        <f>'Tb 1 Literacy'!H11+'Tb 1 Literacy'!H13</f>
        <v>0</v>
      </c>
      <c r="I7" s="93">
        <f>'Tb 1 Literacy'!I11+'Tb 1 Literacy'!I13</f>
        <v>0</v>
      </c>
      <c r="J7" s="14">
        <f>IF(I7=0,0,I7/E7)</f>
        <v>0</v>
      </c>
      <c r="K7" s="94"/>
      <c r="L7" s="2"/>
      <c r="M7" s="1"/>
      <c r="P7" s="37"/>
      <c r="Q7" s="182"/>
      <c r="R7" s="2"/>
      <c r="S7" s="2"/>
      <c r="T7" s="2"/>
      <c r="U7" s="2"/>
    </row>
    <row r="8" spans="1:21" ht="18" customHeight="1" x14ac:dyDescent="0.2">
      <c r="A8" s="92" t="s">
        <v>50</v>
      </c>
      <c r="B8" s="42">
        <f>'Tb 1 Literacy'!B22+'Tb 1 Literacy'!B24</f>
        <v>0</v>
      </c>
      <c r="C8" s="42">
        <f>'Tb 1 Literacy'!C22+'Tb 1 Literacy'!C24</f>
        <v>0</v>
      </c>
      <c r="D8" s="42">
        <f>'Tb 1 Literacy'!D22+'Tb 1 Literacy'!D24</f>
        <v>0</v>
      </c>
      <c r="E8" s="42">
        <f>'Tb 1 Literacy'!E22+'Tb 1 Literacy'!E24</f>
        <v>0</v>
      </c>
      <c r="F8" s="42">
        <f>'Tb 1 Literacy'!F22+'Tb 1 Literacy'!F24</f>
        <v>0</v>
      </c>
      <c r="G8" s="14">
        <f>IF(F8=0,0,F8/E8)</f>
        <v>0</v>
      </c>
      <c r="H8" s="93">
        <f>'Tb 1 Literacy'!H22+'Tb 1 Literacy'!H24</f>
        <v>0</v>
      </c>
      <c r="I8" s="93">
        <f>'Tb 1 Literacy'!I22+'Tb 1 Literacy'!I24</f>
        <v>0</v>
      </c>
      <c r="J8" s="14">
        <f>IF(I8=0,0,I8/E8)</f>
        <v>0</v>
      </c>
      <c r="K8" s="94"/>
      <c r="L8" s="2"/>
      <c r="M8" s="1"/>
      <c r="N8" s="182"/>
      <c r="O8" s="182"/>
      <c r="P8" s="37"/>
      <c r="R8" s="2"/>
      <c r="S8" s="2"/>
      <c r="T8" s="2"/>
      <c r="U8" s="2"/>
    </row>
    <row r="9" spans="1:21" ht="18" customHeight="1" thickBot="1" x14ac:dyDescent="0.25">
      <c r="A9" s="95" t="s">
        <v>51</v>
      </c>
      <c r="B9" s="96">
        <f>'Tb 1 Literacy'!B33+'Tb 1 Literacy'!B35</f>
        <v>0</v>
      </c>
      <c r="C9" s="96">
        <f>'Tb 1 Literacy'!C33+'Tb 1 Literacy'!C35</f>
        <v>0</v>
      </c>
      <c r="D9" s="96">
        <f>'Tb 1 Literacy'!D33+'Tb 1 Literacy'!D35</f>
        <v>0</v>
      </c>
      <c r="E9" s="96">
        <f>'Tb 1 Literacy'!E33+'Tb 1 Literacy'!E35</f>
        <v>0</v>
      </c>
      <c r="F9" s="96">
        <f>'Tb 1 Literacy'!F33+'Tb 1 Literacy'!F35</f>
        <v>0</v>
      </c>
      <c r="G9" s="36">
        <f>IF(F9=0,0,F9/E9)</f>
        <v>0</v>
      </c>
      <c r="H9" s="161">
        <f>'Tb 1 Literacy'!H33+'Tb 1 Literacy'!H35</f>
        <v>0</v>
      </c>
      <c r="I9" s="161">
        <f>'Tb 1 Literacy'!I33+'Tb 1 Literacy'!I35</f>
        <v>0</v>
      </c>
      <c r="J9" s="48"/>
      <c r="K9" s="71">
        <f>IF(I9=0,0,I9/E9)</f>
        <v>0</v>
      </c>
      <c r="L9" s="2"/>
      <c r="M9" s="325"/>
      <c r="N9" s="325"/>
      <c r="O9" s="325"/>
      <c r="P9" s="37"/>
      <c r="Q9" s="2"/>
      <c r="R9" s="2"/>
      <c r="S9" s="2"/>
      <c r="T9" s="2"/>
      <c r="U9" s="2"/>
    </row>
    <row r="10" spans="1:21" ht="18" customHeight="1" thickBot="1" x14ac:dyDescent="0.25">
      <c r="A10" s="154" t="s">
        <v>0</v>
      </c>
      <c r="B10" s="162">
        <f>SUM(B7:B9)</f>
        <v>0</v>
      </c>
      <c r="C10" s="156">
        <f>SUM(C7:C9)</f>
        <v>0</v>
      </c>
      <c r="D10" s="156">
        <f>SUM(D7:D9)</f>
        <v>0</v>
      </c>
      <c r="E10" s="156">
        <f>SUM(E7:E9)</f>
        <v>0</v>
      </c>
      <c r="F10" s="156">
        <f>SUM(F7:F9)</f>
        <v>0</v>
      </c>
      <c r="G10" s="163">
        <f>IF(F10=0,0,F10/E10)</f>
        <v>0</v>
      </c>
      <c r="H10" s="164">
        <f>SUM(H7:H9)</f>
        <v>0</v>
      </c>
      <c r="I10" s="156">
        <f>SUM(I7:I9)</f>
        <v>0</v>
      </c>
      <c r="J10" s="163">
        <f>IF(I10=0,0,((I7+I8)/(E7+E8)))</f>
        <v>0</v>
      </c>
      <c r="K10" s="159">
        <f>IF(I10=0,0,I10/E10)</f>
        <v>0</v>
      </c>
      <c r="L10" s="2"/>
      <c r="M10" s="1"/>
      <c r="P10" s="35"/>
      <c r="Q10" s="2"/>
      <c r="R10" s="2"/>
      <c r="S10" s="2"/>
      <c r="T10" s="2"/>
      <c r="U10" s="2"/>
    </row>
    <row r="11" spans="1:21" ht="18" customHeight="1" thickBot="1" x14ac:dyDescent="0.25">
      <c r="A11" s="319"/>
      <c r="B11" s="319"/>
      <c r="C11" s="319"/>
      <c r="D11" s="3"/>
      <c r="E11" s="52"/>
      <c r="F11" s="3"/>
      <c r="G11" s="35"/>
      <c r="H11" s="2"/>
      <c r="I11" s="2"/>
      <c r="J11" s="2"/>
      <c r="K11" s="2"/>
      <c r="L11" s="2"/>
      <c r="Q11" s="2"/>
      <c r="R11" s="2"/>
      <c r="S11" s="2"/>
      <c r="T11" s="2"/>
      <c r="U11" s="2"/>
    </row>
    <row r="12" spans="1:21" ht="16.5" thickBot="1" x14ac:dyDescent="0.3">
      <c r="A12" s="117" t="s">
        <v>15</v>
      </c>
      <c r="B12" s="324" t="str">
        <f>'Tb 1 Literacy'!D4</f>
        <v xml:space="preserve"> </v>
      </c>
      <c r="C12" s="324"/>
      <c r="D12" s="324"/>
      <c r="E12" s="324"/>
      <c r="F12" s="324"/>
      <c r="G12" s="324"/>
      <c r="H12" s="308" t="s">
        <v>139</v>
      </c>
      <c r="I12" s="308"/>
      <c r="J12" s="308"/>
      <c r="K12" s="309"/>
      <c r="L12" s="2"/>
      <c r="M12" s="3"/>
      <c r="O12" s="3"/>
      <c r="Q12" s="2"/>
      <c r="R12" s="2"/>
      <c r="S12" s="2"/>
      <c r="T12" s="2"/>
      <c r="U12" s="2"/>
    </row>
    <row r="13" spans="1:21" ht="39.950000000000003" customHeight="1" x14ac:dyDescent="0.2">
      <c r="A13" s="323" t="s">
        <v>46</v>
      </c>
      <c r="B13" s="310" t="s">
        <v>7</v>
      </c>
      <c r="C13" s="287" t="s">
        <v>63</v>
      </c>
      <c r="D13" s="303" t="s">
        <v>24</v>
      </c>
      <c r="E13" s="318" t="s">
        <v>3</v>
      </c>
      <c r="F13" s="318" t="s">
        <v>47</v>
      </c>
      <c r="G13" s="291" t="s">
        <v>48</v>
      </c>
      <c r="H13" s="312" t="s">
        <v>78</v>
      </c>
      <c r="I13" s="312" t="s">
        <v>92</v>
      </c>
      <c r="J13" s="292" t="s">
        <v>93</v>
      </c>
      <c r="K13" s="289" t="s">
        <v>106</v>
      </c>
      <c r="L13" s="2"/>
      <c r="M13" s="237"/>
      <c r="N13" s="237"/>
      <c r="O13" s="237"/>
      <c r="P13" s="237"/>
      <c r="Q13" s="17"/>
      <c r="R13" s="2"/>
      <c r="S13" s="2"/>
      <c r="T13" s="2"/>
      <c r="U13" s="2"/>
    </row>
    <row r="14" spans="1:21" ht="39.950000000000003" customHeight="1" x14ac:dyDescent="0.2">
      <c r="A14" s="320"/>
      <c r="B14" s="311"/>
      <c r="C14" s="269"/>
      <c r="D14" s="271"/>
      <c r="E14" s="315"/>
      <c r="F14" s="315"/>
      <c r="G14" s="292"/>
      <c r="H14" s="313"/>
      <c r="I14" s="313"/>
      <c r="J14" s="317"/>
      <c r="K14" s="314"/>
      <c r="L14" s="54"/>
      <c r="M14" s="17"/>
      <c r="N14" s="3"/>
      <c r="O14" s="3"/>
      <c r="P14" s="4"/>
      <c r="Q14" s="3"/>
      <c r="R14" s="2"/>
      <c r="S14" s="2"/>
      <c r="T14" s="2"/>
      <c r="U14" s="2"/>
    </row>
    <row r="15" spans="1:21" ht="18" customHeight="1" x14ac:dyDescent="0.2">
      <c r="A15" s="92" t="s">
        <v>49</v>
      </c>
      <c r="B15" s="41">
        <f>'Tb 2 Numeracy'!B11+'Tb 2 Numeracy'!B13</f>
        <v>0</v>
      </c>
      <c r="C15" s="41">
        <f>'Tb 2 Numeracy'!C11+'Tb 2 Numeracy'!C13</f>
        <v>0</v>
      </c>
      <c r="D15" s="41">
        <f>'Tb 2 Numeracy'!D11+'Tb 2 Numeracy'!D13</f>
        <v>0</v>
      </c>
      <c r="E15" s="41">
        <f>'Tb 2 Numeracy'!E11+'Tb 2 Numeracy'!E13</f>
        <v>0</v>
      </c>
      <c r="F15" s="41">
        <f>'Tb 2 Numeracy'!F11+'Tb 2 Numeracy'!F13</f>
        <v>0</v>
      </c>
      <c r="G15" s="36">
        <f>IF(F15=0,0,F15/E15)</f>
        <v>0</v>
      </c>
      <c r="H15" s="49">
        <f>'Tb 2 Numeracy'!H11+'Tb 2 Numeracy'!H13</f>
        <v>0</v>
      </c>
      <c r="I15" s="49">
        <f>'Tb 2 Numeracy'!I11+'Tb 2 Numeracy'!I13</f>
        <v>0</v>
      </c>
      <c r="J15" s="36">
        <f>IF(I15=0,0,I15/E15)</f>
        <v>0</v>
      </c>
      <c r="K15" s="47"/>
      <c r="L15" s="55"/>
      <c r="M15" s="1"/>
      <c r="P15" s="37"/>
      <c r="R15" s="2"/>
      <c r="S15" s="2"/>
      <c r="T15" s="2"/>
      <c r="U15" s="2"/>
    </row>
    <row r="16" spans="1:21" ht="18" customHeight="1" x14ac:dyDescent="0.2">
      <c r="A16" s="92" t="s">
        <v>50</v>
      </c>
      <c r="B16" s="41">
        <f>'Tb 2 Numeracy'!B22+'Tb 2 Numeracy'!B24</f>
        <v>0</v>
      </c>
      <c r="C16" s="41">
        <f>'Tb 2 Numeracy'!C22+'Tb 2 Numeracy'!C24</f>
        <v>0</v>
      </c>
      <c r="D16" s="41">
        <f>'Tb 2 Numeracy'!D22+'Tb 2 Numeracy'!D24</f>
        <v>0</v>
      </c>
      <c r="E16" s="41">
        <f>'Tb 2 Numeracy'!E22+'Tb 2 Numeracy'!E24</f>
        <v>0</v>
      </c>
      <c r="F16" s="41">
        <f>'Tb 2 Numeracy'!F22+'Tb 2 Numeracy'!F24</f>
        <v>0</v>
      </c>
      <c r="G16" s="14">
        <f>IF(F16=0,0,F16/E16)</f>
        <v>0</v>
      </c>
      <c r="H16" s="50">
        <f>'Tb 2 Numeracy'!H22+'Tb 2 Numeracy'!H24</f>
        <v>0</v>
      </c>
      <c r="I16" s="50">
        <f>'Tb 2 Numeracy'!I22+'Tb 2 Numeracy'!I24</f>
        <v>0</v>
      </c>
      <c r="J16" s="36">
        <f>IF(I16=0,0,I16/E16)</f>
        <v>0</v>
      </c>
      <c r="K16" s="47"/>
      <c r="L16" s="55"/>
      <c r="M16" s="1"/>
      <c r="N16" s="182"/>
      <c r="O16" s="182"/>
      <c r="P16" s="37"/>
      <c r="Q16" s="2"/>
      <c r="R16" s="2"/>
      <c r="S16" s="2"/>
      <c r="T16" s="2"/>
      <c r="U16" s="2"/>
    </row>
    <row r="17" spans="1:21" ht="18" customHeight="1" thickBot="1" x14ac:dyDescent="0.25">
      <c r="A17" s="95" t="s">
        <v>51</v>
      </c>
      <c r="B17" s="91">
        <f>'Tb 2 Numeracy'!B33+'Tb 2 Numeracy'!B35</f>
        <v>0</v>
      </c>
      <c r="C17" s="91">
        <f>'Tb 2 Numeracy'!C33+'Tb 2 Numeracy'!C35</f>
        <v>0</v>
      </c>
      <c r="D17" s="91">
        <f>'Tb 2 Numeracy'!D33+'Tb 2 Numeracy'!D35</f>
        <v>0</v>
      </c>
      <c r="E17" s="91">
        <f>'Tb 2 Numeracy'!E33+'Tb 2 Numeracy'!E35</f>
        <v>0</v>
      </c>
      <c r="F17" s="91">
        <f>'Tb 2 Numeracy'!F33+'Tb 2 Numeracy'!F35</f>
        <v>0</v>
      </c>
      <c r="G17" s="36">
        <f>IF(F17=0,0,F17/E17)</f>
        <v>0</v>
      </c>
      <c r="H17" s="49">
        <f>'Tb 2 Numeracy'!H33+'Tb 2 Numeracy'!H35</f>
        <v>0</v>
      </c>
      <c r="I17" s="49">
        <f>'Tb 2 Numeracy'!I33+'Tb 2 Numeracy'!I35</f>
        <v>0</v>
      </c>
      <c r="J17" s="48"/>
      <c r="K17" s="40">
        <f>IF(I17=0,0,I17/E17)</f>
        <v>0</v>
      </c>
      <c r="L17" s="55"/>
      <c r="M17" s="325"/>
      <c r="N17" s="325"/>
      <c r="O17" s="325"/>
      <c r="P17" s="37"/>
      <c r="Q17" s="2"/>
      <c r="R17" s="2"/>
      <c r="S17" s="2"/>
      <c r="T17" s="2"/>
      <c r="U17" s="2"/>
    </row>
    <row r="18" spans="1:21" ht="18" customHeight="1" thickBot="1" x14ac:dyDescent="0.25">
      <c r="A18" s="154" t="s">
        <v>0</v>
      </c>
      <c r="B18" s="165">
        <f>SUM(B15:B17)</f>
        <v>0</v>
      </c>
      <c r="C18" s="155">
        <f>SUM(C15:C17)</f>
        <v>0</v>
      </c>
      <c r="D18" s="155">
        <f>SUM(D15:D17)</f>
        <v>0</v>
      </c>
      <c r="E18" s="155">
        <f>SUM(E15:E17)</f>
        <v>0</v>
      </c>
      <c r="F18" s="155">
        <f>SUM(F15:F17)</f>
        <v>0</v>
      </c>
      <c r="G18" s="163">
        <f>IF(F18=0,0,F18/E18)</f>
        <v>0</v>
      </c>
      <c r="H18" s="164">
        <f>SUM(H15:H17)</f>
        <v>0</v>
      </c>
      <c r="I18" s="156">
        <f>SUM(I15:I17)</f>
        <v>0</v>
      </c>
      <c r="J18" s="163">
        <f>IF(I18=0,0,((I15+I16)/(E15+E16)))</f>
        <v>0</v>
      </c>
      <c r="K18" s="159">
        <f>IF(I18=0,0,I18/E18)</f>
        <v>0</v>
      </c>
      <c r="L18" s="2"/>
      <c r="M18" s="1"/>
      <c r="N18" s="182"/>
      <c r="O18" s="182"/>
      <c r="P18" s="35"/>
      <c r="Q18" s="2"/>
      <c r="R18" s="2"/>
      <c r="S18" s="2"/>
      <c r="T18" s="2"/>
      <c r="U18" s="2"/>
    </row>
    <row r="19" spans="1:21" ht="20.100000000000001" customHeight="1" x14ac:dyDescent="0.2">
      <c r="A19" s="319"/>
      <c r="B19" s="319"/>
      <c r="C19" s="319"/>
      <c r="D19" s="3"/>
      <c r="E19" s="52"/>
      <c r="F19" s="3"/>
      <c r="G19" s="3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3.5" thickBot="1" x14ac:dyDescent="0.25">
      <c r="A20" s="51"/>
      <c r="B20" s="51"/>
      <c r="C20" s="51"/>
      <c r="D20" s="3"/>
      <c r="E20" s="52"/>
      <c r="F20" s="3"/>
      <c r="G20" s="3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6.5" thickBot="1" x14ac:dyDescent="0.3">
      <c r="A21" s="117" t="s">
        <v>15</v>
      </c>
      <c r="B21" s="326" t="str">
        <f>'Tb 1 Literacy'!D4</f>
        <v xml:space="preserve"> </v>
      </c>
      <c r="C21" s="264"/>
      <c r="D21" s="264"/>
      <c r="E21" s="264"/>
      <c r="F21" s="264"/>
      <c r="G21" s="327"/>
      <c r="H21" s="308" t="s">
        <v>140</v>
      </c>
      <c r="I21" s="308"/>
      <c r="J21" s="308"/>
      <c r="K21" s="309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39.950000000000003" customHeight="1" x14ac:dyDescent="0.2">
      <c r="A22" s="334" t="s">
        <v>46</v>
      </c>
      <c r="B22" s="310" t="s">
        <v>7</v>
      </c>
      <c r="C22" s="287" t="s">
        <v>64</v>
      </c>
      <c r="D22" s="303" t="s">
        <v>24</v>
      </c>
      <c r="E22" s="318" t="s">
        <v>3</v>
      </c>
      <c r="F22" s="318" t="s">
        <v>47</v>
      </c>
      <c r="G22" s="291" t="s">
        <v>48</v>
      </c>
      <c r="H22" s="312" t="s">
        <v>78</v>
      </c>
      <c r="I22" s="312" t="s">
        <v>92</v>
      </c>
      <c r="J22" s="292" t="s">
        <v>93</v>
      </c>
      <c r="K22" s="289" t="s">
        <v>107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9.950000000000003" customHeight="1" x14ac:dyDescent="0.2">
      <c r="A23" s="321"/>
      <c r="B23" s="311"/>
      <c r="C23" s="269"/>
      <c r="D23" s="271"/>
      <c r="E23" s="315"/>
      <c r="F23" s="315"/>
      <c r="G23" s="292"/>
      <c r="H23" s="313"/>
      <c r="I23" s="313"/>
      <c r="J23" s="317"/>
      <c r="K23" s="314"/>
      <c r="L23" s="2"/>
      <c r="M23" s="333"/>
      <c r="N23" s="333"/>
      <c r="O23" s="333"/>
      <c r="P23" s="333"/>
      <c r="Q23" s="179"/>
      <c r="R23" s="2"/>
      <c r="S23" s="2"/>
      <c r="T23" s="2"/>
      <c r="U23" s="2"/>
    </row>
    <row r="24" spans="1:21" ht="18" customHeight="1" x14ac:dyDescent="0.2">
      <c r="A24" s="92" t="s">
        <v>50</v>
      </c>
      <c r="B24" s="41">
        <f>'Tb 3 ICT'!B11+'Tb 3 ICT'!B13</f>
        <v>0</v>
      </c>
      <c r="C24" s="41">
        <f>'Tb 3 ICT'!C11+'Tb 3 ICT'!C13</f>
        <v>0</v>
      </c>
      <c r="D24" s="41">
        <f>'Tb 3 ICT'!D11+'Tb 3 ICT'!D13</f>
        <v>0</v>
      </c>
      <c r="E24" s="41">
        <f>'Tb 3 ICT'!E11+'Tb 3 ICT'!E13</f>
        <v>0</v>
      </c>
      <c r="F24" s="41">
        <f>'Tb 3 ICT'!F11+'Tb 3 ICT'!F13</f>
        <v>0</v>
      </c>
      <c r="G24" s="14">
        <f>IF(F24=0,0,F24/E24)</f>
        <v>0</v>
      </c>
      <c r="H24" s="50">
        <f>'Tb 3 ICT'!H11+'Tb 3 ICT'!H13</f>
        <v>0</v>
      </c>
      <c r="I24" s="50">
        <f>'Tb 3 ICT'!I11+'Tb 3 ICT'!I13</f>
        <v>0</v>
      </c>
      <c r="J24" s="36">
        <f>IF(I24=0,0,I24/E24)</f>
        <v>0</v>
      </c>
      <c r="K24" s="97"/>
      <c r="L24" s="2"/>
      <c r="M24" s="183"/>
      <c r="N24" s="183"/>
      <c r="O24" s="183"/>
      <c r="P24" s="183"/>
      <c r="Q24" s="180"/>
      <c r="R24" s="2"/>
      <c r="S24" s="2"/>
      <c r="T24" s="2"/>
      <c r="U24" s="2"/>
    </row>
    <row r="25" spans="1:21" ht="18" customHeight="1" thickBot="1" x14ac:dyDescent="0.25">
      <c r="A25" s="95" t="s">
        <v>51</v>
      </c>
      <c r="B25" s="91">
        <f>'Tb 3 ICT'!B22+'Tb 3 ICT'!B24</f>
        <v>0</v>
      </c>
      <c r="C25" s="91">
        <f>'Tb 3 ICT'!C22+'Tb 3 ICT'!C24</f>
        <v>0</v>
      </c>
      <c r="D25" s="91">
        <f>'Tb 3 ICT'!D22+'Tb 3 ICT'!D24</f>
        <v>0</v>
      </c>
      <c r="E25" s="91">
        <f>'Tb 3 ICT'!E22+'Tb 3 ICT'!E24</f>
        <v>0</v>
      </c>
      <c r="F25" s="91">
        <f>'Tb 3 ICT'!F22+'Tb 3 ICT'!F24</f>
        <v>0</v>
      </c>
      <c r="G25" s="36">
        <f>IF(F25=0,0,F25/E25)</f>
        <v>0</v>
      </c>
      <c r="H25" s="49">
        <f>'Tb 3 ICT'!H22+'Tb 3 ICT'!H24</f>
        <v>0</v>
      </c>
      <c r="I25" s="49">
        <f>'Tb 3 ICT'!I22+'Tb 3 ICT'!I24</f>
        <v>0</v>
      </c>
      <c r="J25" s="48"/>
      <c r="K25" s="71">
        <f>IF(I25=0,0,I25/E25)</f>
        <v>0</v>
      </c>
      <c r="L25" s="2"/>
      <c r="M25" s="325"/>
      <c r="N25" s="325"/>
      <c r="O25" s="325"/>
      <c r="P25" s="37"/>
      <c r="Q25" s="2"/>
      <c r="R25" s="2"/>
      <c r="S25" s="2"/>
      <c r="T25" s="2"/>
      <c r="U25" s="2"/>
    </row>
    <row r="26" spans="1:21" ht="18" customHeight="1" thickBot="1" x14ac:dyDescent="0.25">
      <c r="A26" s="154" t="s">
        <v>0</v>
      </c>
      <c r="B26" s="165">
        <f>SUM(B24:B25)</f>
        <v>0</v>
      </c>
      <c r="C26" s="155">
        <f>SUM(C24:C25)</f>
        <v>0</v>
      </c>
      <c r="D26" s="155">
        <f>SUM(D24:D25)</f>
        <v>0</v>
      </c>
      <c r="E26" s="155">
        <f>SUM(E24:E25)</f>
        <v>0</v>
      </c>
      <c r="F26" s="155">
        <f>SUM(F24:F25)</f>
        <v>0</v>
      </c>
      <c r="G26" s="163">
        <f>IF(F26=0,0,F26/E26)</f>
        <v>0</v>
      </c>
      <c r="H26" s="156">
        <f>SUM(H24:H25)</f>
        <v>0</v>
      </c>
      <c r="I26" s="156">
        <f>SUM(I24:I25)</f>
        <v>0</v>
      </c>
      <c r="J26" s="105">
        <f>IF(I26=0,0,I26/(E26))</f>
        <v>0</v>
      </c>
      <c r="K26" s="159">
        <f>IF(I26=0,0,I26/E26)</f>
        <v>0</v>
      </c>
      <c r="L26" s="2"/>
      <c r="M26" s="2"/>
      <c r="N26" s="2"/>
      <c r="O26" s="2"/>
      <c r="P26" s="37"/>
      <c r="Q26" s="2"/>
      <c r="R26" s="2"/>
      <c r="S26" s="2"/>
      <c r="T26" s="2"/>
      <c r="U26" s="2"/>
    </row>
    <row r="27" spans="1:21" ht="18" customHeight="1" x14ac:dyDescent="0.2">
      <c r="A27" s="118"/>
      <c r="B27" s="118"/>
      <c r="C27" s="102"/>
      <c r="D27" s="16"/>
      <c r="E27" s="16"/>
      <c r="F27" s="16"/>
      <c r="G27" s="25"/>
      <c r="H27" s="25"/>
      <c r="I27" s="16"/>
      <c r="J27" s="25"/>
      <c r="K27" s="25"/>
      <c r="L27" s="2"/>
      <c r="M27" s="2"/>
      <c r="N27" s="2"/>
      <c r="O27" s="2"/>
      <c r="P27" s="37"/>
      <c r="Q27" s="2"/>
      <c r="R27" s="2"/>
      <c r="S27" s="2"/>
      <c r="T27" s="2"/>
      <c r="U27" s="2"/>
    </row>
    <row r="28" spans="1:21" ht="18" customHeight="1" x14ac:dyDescent="0.2">
      <c r="A28" s="118"/>
      <c r="B28" s="118"/>
      <c r="C28" s="102"/>
      <c r="D28" s="16"/>
      <c r="E28" s="16"/>
      <c r="F28" s="16"/>
      <c r="G28" s="25"/>
      <c r="H28" s="25"/>
      <c r="I28" s="16"/>
      <c r="J28" s="25"/>
      <c r="K28" s="25"/>
      <c r="L28" s="2"/>
      <c r="M28" s="2"/>
      <c r="N28" s="2"/>
      <c r="O28" s="2"/>
      <c r="P28" s="37"/>
      <c r="Q28" s="2"/>
      <c r="R28" s="2"/>
      <c r="S28" s="2"/>
      <c r="T28" s="2"/>
      <c r="U28" s="2"/>
    </row>
    <row r="29" spans="1:21" ht="13.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8"/>
      <c r="N29" s="38"/>
      <c r="O29" s="38"/>
      <c r="P29" s="37"/>
      <c r="Q29" s="2"/>
      <c r="R29" s="2"/>
      <c r="S29" s="2"/>
      <c r="T29" s="2"/>
      <c r="U29" s="2"/>
    </row>
    <row r="30" spans="1:21" ht="20.100000000000001" customHeight="1" thickBot="1" x14ac:dyDescent="0.3">
      <c r="A30" s="119" t="s">
        <v>15</v>
      </c>
      <c r="B30" s="88" t="str">
        <f>'Tb 1 Literacy'!D4</f>
        <v xml:space="preserve"> </v>
      </c>
      <c r="C30" s="88"/>
      <c r="D30" s="88"/>
      <c r="E30" s="88"/>
      <c r="F30" s="88"/>
      <c r="G30" s="88"/>
      <c r="H30" s="88"/>
      <c r="I30" s="88"/>
      <c r="J30" s="330" t="s">
        <v>137</v>
      </c>
      <c r="K30" s="331"/>
      <c r="L30" s="331"/>
      <c r="M30" s="332"/>
    </row>
    <row r="31" spans="1:21" ht="99.95" customHeight="1" thickBot="1" x14ac:dyDescent="0.25">
      <c r="A31" s="120"/>
      <c r="B31" s="121" t="s">
        <v>54</v>
      </c>
      <c r="C31" s="122" t="s">
        <v>69</v>
      </c>
      <c r="D31" s="122" t="s">
        <v>70</v>
      </c>
      <c r="E31" s="122" t="s">
        <v>71</v>
      </c>
      <c r="F31" s="123" t="s">
        <v>87</v>
      </c>
      <c r="G31" s="124" t="s">
        <v>72</v>
      </c>
      <c r="H31" s="125" t="s">
        <v>110</v>
      </c>
      <c r="I31" s="125" t="s">
        <v>111</v>
      </c>
      <c r="J31" s="126" t="s">
        <v>73</v>
      </c>
      <c r="K31" s="126" t="s">
        <v>74</v>
      </c>
      <c r="L31" s="169" t="s">
        <v>75</v>
      </c>
      <c r="M31" s="171" t="s">
        <v>108</v>
      </c>
    </row>
    <row r="32" spans="1:21" ht="24.95" customHeight="1" x14ac:dyDescent="0.2">
      <c r="A32" s="127" t="s">
        <v>21</v>
      </c>
      <c r="B32" s="128">
        <f>IF(B10=0,0,(E10+D10)/B10)</f>
        <v>0</v>
      </c>
      <c r="C32" s="129">
        <f>IF(B10=0,0,B7/B10)</f>
        <v>0</v>
      </c>
      <c r="D32" s="130">
        <f>IF(B10=0,0,B8/B10)</f>
        <v>0</v>
      </c>
      <c r="E32" s="131">
        <f>IF(B10=0,0,B9/B10)</f>
        <v>0</v>
      </c>
      <c r="F32" s="132">
        <f>'Tb 1 Literacy'!J39</f>
        <v>0</v>
      </c>
      <c r="G32" s="133">
        <f>G10</f>
        <v>0</v>
      </c>
      <c r="H32" s="134">
        <f>G8</f>
        <v>0</v>
      </c>
      <c r="I32" s="135">
        <f>G9</f>
        <v>0</v>
      </c>
      <c r="J32" s="133">
        <f>J7</f>
        <v>0</v>
      </c>
      <c r="K32" s="136">
        <f>J8</f>
        <v>0</v>
      </c>
      <c r="L32" s="132">
        <f>K9</f>
        <v>0</v>
      </c>
      <c r="M32" s="172">
        <f>IF(G10=0,0,I10/F10)</f>
        <v>0</v>
      </c>
    </row>
    <row r="33" spans="1:13" ht="24.95" customHeight="1" x14ac:dyDescent="0.2">
      <c r="A33" s="137" t="s">
        <v>22</v>
      </c>
      <c r="B33" s="138">
        <f>IF(B18=0,0,(E18+D18)/B18)</f>
        <v>0</v>
      </c>
      <c r="C33" s="139">
        <f>IF(B18=0,0,B15/B18)</f>
        <v>0</v>
      </c>
      <c r="D33" s="140">
        <f>IF(B18=0,0,B16/B18)</f>
        <v>0</v>
      </c>
      <c r="E33" s="141">
        <f>IF(B18=0,0,B17/B18)</f>
        <v>0</v>
      </c>
      <c r="F33" s="142">
        <f>'Tb 2 Numeracy'!J39</f>
        <v>0</v>
      </c>
      <c r="G33" s="143">
        <f>G18</f>
        <v>0</v>
      </c>
      <c r="H33" s="144">
        <f>G16</f>
        <v>0</v>
      </c>
      <c r="I33" s="145">
        <f>G17</f>
        <v>0</v>
      </c>
      <c r="J33" s="143">
        <f>J15</f>
        <v>0</v>
      </c>
      <c r="K33" s="146">
        <f>J16</f>
        <v>0</v>
      </c>
      <c r="L33" s="142">
        <f>K17</f>
        <v>0</v>
      </c>
      <c r="M33" s="173">
        <f>IF(F18=0,0,I18/F18)</f>
        <v>0</v>
      </c>
    </row>
    <row r="34" spans="1:13" ht="24.95" customHeight="1" thickBot="1" x14ac:dyDescent="0.25">
      <c r="A34" s="137" t="s">
        <v>23</v>
      </c>
      <c r="B34" s="138">
        <f>IF(B26=0,0,(E26+D26)/B26)</f>
        <v>0</v>
      </c>
      <c r="C34" s="147"/>
      <c r="D34" s="140">
        <f>IF(B26=0,0,B24/B26)</f>
        <v>0</v>
      </c>
      <c r="E34" s="141">
        <f>IF(B26=0,0,B25/B26)</f>
        <v>0</v>
      </c>
      <c r="F34" s="142">
        <f>'Tb 3 ICT'!J28</f>
        <v>0</v>
      </c>
      <c r="G34" s="143">
        <f>G26</f>
        <v>0</v>
      </c>
      <c r="H34" s="144">
        <f>G24</f>
        <v>0</v>
      </c>
      <c r="I34" s="145">
        <f>G25</f>
        <v>0</v>
      </c>
      <c r="J34" s="148"/>
      <c r="K34" s="149">
        <f>J24</f>
        <v>0</v>
      </c>
      <c r="L34" s="170">
        <f>K25</f>
        <v>0</v>
      </c>
      <c r="M34" s="174">
        <f>IF(F26=0,0,I26/F26)</f>
        <v>0</v>
      </c>
    </row>
    <row r="35" spans="1:13" ht="15" customHeight="1" thickBot="1" x14ac:dyDescent="0.25">
      <c r="A35" s="44"/>
      <c r="B35" s="45"/>
      <c r="C35" s="46"/>
      <c r="D35" s="45"/>
      <c r="E35" s="46"/>
      <c r="F35" s="45"/>
      <c r="G35" s="44"/>
      <c r="H35" s="17"/>
      <c r="M35" s="53"/>
    </row>
    <row r="36" spans="1:13" ht="15" customHeight="1" thickBot="1" x14ac:dyDescent="0.25">
      <c r="A36" s="328" t="s">
        <v>109</v>
      </c>
      <c r="B36" s="329"/>
      <c r="C36" s="329"/>
      <c r="D36" s="329"/>
      <c r="E36" s="329"/>
      <c r="F36" s="175">
        <f>IF((F7+F8+F15+F16)=0,0,(I7+I8+I15+I16)/(F7+F8+F15+F16))</f>
        <v>0</v>
      </c>
      <c r="G36" s="17"/>
      <c r="H36" s="17"/>
      <c r="M36" s="53"/>
    </row>
    <row r="37" spans="1:13" ht="15" customHeight="1" x14ac:dyDescent="0.2">
      <c r="E37" s="1"/>
      <c r="F37" s="35"/>
      <c r="G37" s="17"/>
      <c r="H37" s="17"/>
      <c r="M37" s="53"/>
    </row>
    <row r="38" spans="1:13" x14ac:dyDescent="0.2">
      <c r="E38" s="166"/>
      <c r="F38" s="35"/>
      <c r="G38" s="17"/>
      <c r="H38" s="17"/>
    </row>
    <row r="39" spans="1:13" ht="15" customHeight="1" x14ac:dyDescent="0.2"/>
    <row r="40" spans="1:13" ht="15" customHeight="1" x14ac:dyDescent="0.2"/>
    <row r="41" spans="1:13" ht="15" customHeight="1" x14ac:dyDescent="0.2"/>
  </sheetData>
  <sheetProtection algorithmName="SHA-512" hashValue="rOrLKQNaY16oxxmhQtaVnL5KIdar1mm2ZroEK0uoIvGR/hfrzxorfStQIrjEbw0uQDnxTBI5ADLzYFBF5i/y3Q==" saltValue="4Mtm1GitrtKUNotD1CX+gQ==" spinCount="100000" sheet="1" objects="1" scenarios="1"/>
  <mergeCells count="52">
    <mergeCell ref="A36:E36"/>
    <mergeCell ref="J30:M30"/>
    <mergeCell ref="M25:O25"/>
    <mergeCell ref="M23:P23"/>
    <mergeCell ref="A22:A23"/>
    <mergeCell ref="I22:I23"/>
    <mergeCell ref="H22:H23"/>
    <mergeCell ref="H21:K21"/>
    <mergeCell ref="B21:G21"/>
    <mergeCell ref="G22:G23"/>
    <mergeCell ref="E22:E23"/>
    <mergeCell ref="M9:O9"/>
    <mergeCell ref="M5:P5"/>
    <mergeCell ref="M13:P13"/>
    <mergeCell ref="M17:O17"/>
    <mergeCell ref="G5:G6"/>
    <mergeCell ref="I5:I6"/>
    <mergeCell ref="J5:J6"/>
    <mergeCell ref="J13:J14"/>
    <mergeCell ref="B12:G12"/>
    <mergeCell ref="B1:C1"/>
    <mergeCell ref="D1:H1"/>
    <mergeCell ref="A11:C11"/>
    <mergeCell ref="A19:C19"/>
    <mergeCell ref="H13:H14"/>
    <mergeCell ref="A5:A6"/>
    <mergeCell ref="D5:D6"/>
    <mergeCell ref="A2:K2"/>
    <mergeCell ref="E13:E14"/>
    <mergeCell ref="K13:K14"/>
    <mergeCell ref="A13:A14"/>
    <mergeCell ref="C5:C6"/>
    <mergeCell ref="E5:E6"/>
    <mergeCell ref="D13:D14"/>
    <mergeCell ref="B5:B6"/>
    <mergeCell ref="B4:G4"/>
    <mergeCell ref="H4:K4"/>
    <mergeCell ref="B13:B14"/>
    <mergeCell ref="C13:C14"/>
    <mergeCell ref="D22:D23"/>
    <mergeCell ref="G13:G14"/>
    <mergeCell ref="I13:I14"/>
    <mergeCell ref="K5:K6"/>
    <mergeCell ref="H5:H6"/>
    <mergeCell ref="F5:F6"/>
    <mergeCell ref="K22:K23"/>
    <mergeCell ref="J22:J23"/>
    <mergeCell ref="F13:F14"/>
    <mergeCell ref="F22:F23"/>
    <mergeCell ref="H12:K12"/>
    <mergeCell ref="B22:B23"/>
    <mergeCell ref="C22:C23"/>
  </mergeCells>
  <hyperlinks>
    <hyperlink ref="A2:K2" r:id="rId1" display="https://www.etini.gov.uk/publications/information-requirements-training-success-and-apprenticeshipni-inspections" xr:uid="{00000000-0004-0000-0400-000000000000}"/>
  </hyperlinks>
  <pageMargins left="0.78740157480314965" right="0.11811023622047245" top="0.74803149606299213" bottom="0.74803149606299213" header="0.31496062992125984" footer="0.31496062992125984"/>
  <pageSetup paperSize="9" scale="58" orientation="landscape" horizontalDpi="4294967293" verticalDpi="4294967293" r:id="rId2"/>
  <ignoredErrors>
    <ignoredError sqref="G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4"/>
  <sheetViews>
    <sheetView workbookViewId="0">
      <selection activeCell="J29" sqref="J29"/>
    </sheetView>
  </sheetViews>
  <sheetFormatPr defaultRowHeight="12.75" x14ac:dyDescent="0.2"/>
  <cols>
    <col min="2" max="2" width="9.140625" customWidth="1"/>
  </cols>
  <sheetData>
    <row r="1" spans="1:64" x14ac:dyDescent="0.2">
      <c r="A1" s="16" t="s">
        <v>141</v>
      </c>
    </row>
    <row r="2" spans="1:64" ht="13.5" thickBot="1" x14ac:dyDescent="0.25"/>
    <row r="3" spans="1:64" ht="15.75" x14ac:dyDescent="0.25">
      <c r="A3" s="351" t="s">
        <v>67</v>
      </c>
      <c r="B3" s="352"/>
      <c r="C3" s="357" t="s">
        <v>21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60" t="s">
        <v>22</v>
      </c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2"/>
      <c r="AT3" s="362"/>
      <c r="AU3" s="184"/>
      <c r="AV3" s="184"/>
      <c r="AW3" s="363" t="s">
        <v>23</v>
      </c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</row>
    <row r="4" spans="1:64" x14ac:dyDescent="0.2">
      <c r="A4" s="353"/>
      <c r="B4" s="354"/>
      <c r="C4" s="365" t="s">
        <v>49</v>
      </c>
      <c r="D4" s="337"/>
      <c r="E4" s="337"/>
      <c r="F4" s="337"/>
      <c r="G4" s="337"/>
      <c r="H4" s="338"/>
      <c r="I4" s="338"/>
      <c r="J4" s="365" t="s">
        <v>112</v>
      </c>
      <c r="K4" s="337"/>
      <c r="L4" s="337"/>
      <c r="M4" s="337"/>
      <c r="N4" s="337"/>
      <c r="O4" s="337"/>
      <c r="P4" s="337"/>
      <c r="Q4" s="337" t="s">
        <v>51</v>
      </c>
      <c r="R4" s="337"/>
      <c r="S4" s="337"/>
      <c r="T4" s="337"/>
      <c r="U4" s="337"/>
      <c r="V4" s="338"/>
      <c r="W4" s="338"/>
      <c r="X4" s="339" t="s">
        <v>113</v>
      </c>
      <c r="Y4" s="340"/>
      <c r="Z4" s="341" t="s">
        <v>49</v>
      </c>
      <c r="AA4" s="342"/>
      <c r="AB4" s="342"/>
      <c r="AC4" s="342"/>
      <c r="AD4" s="342"/>
      <c r="AE4" s="343"/>
      <c r="AF4" s="343"/>
      <c r="AG4" s="341" t="s">
        <v>112</v>
      </c>
      <c r="AH4" s="342"/>
      <c r="AI4" s="342"/>
      <c r="AJ4" s="342"/>
      <c r="AK4" s="342"/>
      <c r="AL4" s="343"/>
      <c r="AM4" s="343"/>
      <c r="AN4" s="335" t="s">
        <v>51</v>
      </c>
      <c r="AO4" s="336"/>
      <c r="AP4" s="336"/>
      <c r="AQ4" s="336"/>
      <c r="AR4" s="336"/>
      <c r="AS4" s="336"/>
      <c r="AT4" s="336"/>
      <c r="AU4" s="366" t="s">
        <v>113</v>
      </c>
      <c r="AV4" s="367"/>
      <c r="AW4" s="344" t="s">
        <v>112</v>
      </c>
      <c r="AX4" s="345"/>
      <c r="AY4" s="345"/>
      <c r="AZ4" s="345"/>
      <c r="BA4" s="345"/>
      <c r="BB4" s="346"/>
      <c r="BC4" s="346"/>
      <c r="BD4" s="344" t="s">
        <v>51</v>
      </c>
      <c r="BE4" s="345"/>
      <c r="BF4" s="345"/>
      <c r="BG4" s="345"/>
      <c r="BH4" s="345"/>
      <c r="BI4" s="346"/>
      <c r="BJ4" s="346"/>
      <c r="BK4" s="347" t="s">
        <v>113</v>
      </c>
      <c r="BL4" s="348"/>
    </row>
    <row r="5" spans="1:64" ht="63.75" x14ac:dyDescent="0.2">
      <c r="A5" s="355"/>
      <c r="B5" s="356"/>
      <c r="C5" s="185" t="s">
        <v>114</v>
      </c>
      <c r="D5" s="186" t="s">
        <v>115</v>
      </c>
      <c r="E5" s="186" t="s">
        <v>116</v>
      </c>
      <c r="F5" s="186" t="s">
        <v>117</v>
      </c>
      <c r="G5" s="186" t="s">
        <v>118</v>
      </c>
      <c r="H5" s="187" t="s">
        <v>119</v>
      </c>
      <c r="I5" s="188" t="s">
        <v>120</v>
      </c>
      <c r="J5" s="185" t="s">
        <v>114</v>
      </c>
      <c r="K5" s="186" t="s">
        <v>115</v>
      </c>
      <c r="L5" s="186" t="s">
        <v>116</v>
      </c>
      <c r="M5" s="186" t="s">
        <v>117</v>
      </c>
      <c r="N5" s="186" t="s">
        <v>118</v>
      </c>
      <c r="O5" s="187" t="s">
        <v>119</v>
      </c>
      <c r="P5" s="186" t="s">
        <v>120</v>
      </c>
      <c r="Q5" s="185" t="s">
        <v>114</v>
      </c>
      <c r="R5" s="186" t="s">
        <v>115</v>
      </c>
      <c r="S5" s="186" t="s">
        <v>116</v>
      </c>
      <c r="T5" s="186" t="s">
        <v>117</v>
      </c>
      <c r="U5" s="186" t="s">
        <v>118</v>
      </c>
      <c r="V5" s="187" t="s">
        <v>119</v>
      </c>
      <c r="W5" s="189" t="s">
        <v>120</v>
      </c>
      <c r="X5" s="190" t="s">
        <v>121</v>
      </c>
      <c r="Y5" s="191" t="s">
        <v>122</v>
      </c>
      <c r="Z5" s="192" t="s">
        <v>114</v>
      </c>
      <c r="AA5" s="193" t="s">
        <v>115</v>
      </c>
      <c r="AB5" s="193" t="s">
        <v>116</v>
      </c>
      <c r="AC5" s="193" t="s">
        <v>117</v>
      </c>
      <c r="AD5" s="193" t="s">
        <v>118</v>
      </c>
      <c r="AE5" s="194" t="s">
        <v>119</v>
      </c>
      <c r="AF5" s="195" t="s">
        <v>120</v>
      </c>
      <c r="AG5" s="192" t="s">
        <v>114</v>
      </c>
      <c r="AH5" s="193" t="s">
        <v>115</v>
      </c>
      <c r="AI5" s="193" t="s">
        <v>116</v>
      </c>
      <c r="AJ5" s="193" t="s">
        <v>117</v>
      </c>
      <c r="AK5" s="193" t="s">
        <v>118</v>
      </c>
      <c r="AL5" s="194" t="s">
        <v>119</v>
      </c>
      <c r="AM5" s="194" t="s">
        <v>120</v>
      </c>
      <c r="AN5" s="192" t="s">
        <v>114</v>
      </c>
      <c r="AO5" s="193" t="s">
        <v>115</v>
      </c>
      <c r="AP5" s="193" t="s">
        <v>116</v>
      </c>
      <c r="AQ5" s="193" t="s">
        <v>117</v>
      </c>
      <c r="AR5" s="193" t="s">
        <v>118</v>
      </c>
      <c r="AS5" s="194" t="s">
        <v>119</v>
      </c>
      <c r="AT5" s="194" t="s">
        <v>120</v>
      </c>
      <c r="AU5" s="196" t="s">
        <v>121</v>
      </c>
      <c r="AV5" s="197" t="s">
        <v>122</v>
      </c>
      <c r="AW5" s="198" t="s">
        <v>114</v>
      </c>
      <c r="AX5" s="199" t="s">
        <v>115</v>
      </c>
      <c r="AY5" s="199" t="s">
        <v>116</v>
      </c>
      <c r="AZ5" s="199" t="s">
        <v>117</v>
      </c>
      <c r="BA5" s="199" t="s">
        <v>118</v>
      </c>
      <c r="BB5" s="200" t="s">
        <v>119</v>
      </c>
      <c r="BC5" s="201" t="s">
        <v>120</v>
      </c>
      <c r="BD5" s="198" t="s">
        <v>114</v>
      </c>
      <c r="BE5" s="199" t="s">
        <v>115</v>
      </c>
      <c r="BF5" s="199" t="s">
        <v>116</v>
      </c>
      <c r="BG5" s="199" t="s">
        <v>117</v>
      </c>
      <c r="BH5" s="199" t="s">
        <v>118</v>
      </c>
      <c r="BI5" s="200" t="s">
        <v>119</v>
      </c>
      <c r="BJ5" s="199" t="s">
        <v>120</v>
      </c>
      <c r="BK5" s="202" t="s">
        <v>121</v>
      </c>
      <c r="BL5" s="203" t="s">
        <v>122</v>
      </c>
    </row>
    <row r="6" spans="1:64" x14ac:dyDescent="0.2">
      <c r="A6" s="349" t="str">
        <f>'Tb 1 Literacy'!D4</f>
        <v xml:space="preserve"> </v>
      </c>
      <c r="B6" s="350"/>
      <c r="C6" s="204">
        <f>'Tb 1 Literacy'!B11+'Tb 1 Literacy'!B13</f>
        <v>0</v>
      </c>
      <c r="D6" s="205">
        <f>'Tb 1 Literacy'!C11+'Tb 1 Literacy'!C13</f>
        <v>0</v>
      </c>
      <c r="E6" s="205">
        <f>'Tb 1 Literacy'!D11+'Tb 1 Literacy'!D13</f>
        <v>0</v>
      </c>
      <c r="F6" s="205">
        <f>'Tb 1 Literacy'!E11+'Tb 1 Literacy'!E13</f>
        <v>0</v>
      </c>
      <c r="G6" s="205">
        <f>'Tb 1 Literacy'!F11+'Tb 1 Literacy'!F13</f>
        <v>0</v>
      </c>
      <c r="H6" s="206">
        <f>'Tb 1 Literacy'!H11+'Tb 1 Literacy'!H13</f>
        <v>0</v>
      </c>
      <c r="I6" s="206">
        <f>'Tb 1 Literacy'!I11+'Tb 1 Literacy'!I13</f>
        <v>0</v>
      </c>
      <c r="J6" s="204">
        <f>'Tb 1 Literacy'!B22+'Tb 1 Literacy'!B24</f>
        <v>0</v>
      </c>
      <c r="K6" s="205">
        <f>'Tb 1 Literacy'!C22+'Tb 1 Literacy'!C24</f>
        <v>0</v>
      </c>
      <c r="L6" s="205">
        <f>'Tb 1 Literacy'!D22+'Tb 1 Literacy'!D24</f>
        <v>0</v>
      </c>
      <c r="M6" s="205">
        <f>'Tb 1 Literacy'!E22+'Tb 1 Literacy'!E24</f>
        <v>0</v>
      </c>
      <c r="N6" s="207">
        <f>'Tb 1 Literacy'!F22+'Tb 1 Literacy'!F24</f>
        <v>0</v>
      </c>
      <c r="O6" s="205">
        <f>'Tb 1 Literacy'!H22+'Tb 1 Literacy'!H24</f>
        <v>0</v>
      </c>
      <c r="P6" s="205">
        <f>'Tb 1 Literacy'!I22+'Tb 1 Literacy'!I24</f>
        <v>0</v>
      </c>
      <c r="Q6" s="204">
        <f>'Tb 1 Literacy'!B33+'Tb 1 Literacy'!B35</f>
        <v>0</v>
      </c>
      <c r="R6" s="205">
        <f>'Tb 1 Literacy'!C33+'Tb 1 Literacy'!C35</f>
        <v>0</v>
      </c>
      <c r="S6" s="205">
        <f>'Tb 1 Literacy'!D33+'Tb 1 Literacy'!D35</f>
        <v>0</v>
      </c>
      <c r="T6" s="205">
        <f>'Tb 1 Literacy'!E33+'Tb 1 Literacy'!E35</f>
        <v>0</v>
      </c>
      <c r="U6" s="207">
        <f>'Tb 1 Literacy'!F33+'Tb 1 Literacy'!F35</f>
        <v>0</v>
      </c>
      <c r="V6" s="208">
        <f>'Tb 1 Literacy'!H33+'Tb 1 Literacy'!H35</f>
        <v>0</v>
      </c>
      <c r="W6" s="208">
        <f>'Tb 1 Literacy'!I33+'Tb 1 Literacy'!I35</f>
        <v>0</v>
      </c>
      <c r="X6" s="209">
        <f>'Analysis 2-year summary'!D6+'Analysis 2-year summary'!K6+'Analysis 2-year summary'!R6</f>
        <v>0</v>
      </c>
      <c r="Y6" s="210">
        <f>D6+K6</f>
        <v>0</v>
      </c>
      <c r="Z6" s="211">
        <f>'Tb 2 Numeracy'!B11+'Tb 2 Numeracy'!B13</f>
        <v>0</v>
      </c>
      <c r="AA6" s="212">
        <f>'Tb 2 Numeracy'!C11+'Tb 2 Numeracy'!C13</f>
        <v>0</v>
      </c>
      <c r="AB6" s="212">
        <f>'Tb 2 Numeracy'!D11+'Tb 2 Numeracy'!D13</f>
        <v>0</v>
      </c>
      <c r="AC6" s="212">
        <f>'Tb 2 Numeracy'!E11+'Tb 2 Numeracy'!E13</f>
        <v>0</v>
      </c>
      <c r="AD6" s="212">
        <f>'Tb 2 Numeracy'!F11+'Tb 2 Numeracy'!F13</f>
        <v>0</v>
      </c>
      <c r="AE6" s="213">
        <f>'Tb 2 Numeracy'!H11+'Tb 2 Numeracy'!H13</f>
        <v>0</v>
      </c>
      <c r="AF6" s="213">
        <f>'Tb 2 Numeracy'!I11+'Tb 2 Numeracy'!I13</f>
        <v>0</v>
      </c>
      <c r="AG6" s="211">
        <f>'Tb 2 Numeracy'!B22+'Tb 2 Numeracy'!B24</f>
        <v>0</v>
      </c>
      <c r="AH6" s="212">
        <f>'Tb 2 Numeracy'!C22+'Tb 2 Numeracy'!C24</f>
        <v>0</v>
      </c>
      <c r="AI6" s="212">
        <f>'Tb 2 Numeracy'!D22+'Tb 2 Numeracy'!D24</f>
        <v>0</v>
      </c>
      <c r="AJ6" s="212">
        <f>'Tb 2 Numeracy'!E22+'Tb 2 Numeracy'!E24</f>
        <v>0</v>
      </c>
      <c r="AK6" s="212">
        <f>'Tb 2 Numeracy'!F22+'Tb 2 Numeracy'!F24</f>
        <v>0</v>
      </c>
      <c r="AL6" s="214">
        <f>'Tb 2 Numeracy'!H22+'Tb 2 Numeracy'!H24</f>
        <v>0</v>
      </c>
      <c r="AM6" s="214">
        <f>'Tb 2 Numeracy'!I22+'Tb 2 Numeracy'!I24</f>
        <v>0</v>
      </c>
      <c r="AN6" s="211">
        <f>'Tb 2 Numeracy'!B33+'Tb 2 Numeracy'!B35</f>
        <v>0</v>
      </c>
      <c r="AO6" s="212">
        <f>'Tb 2 Numeracy'!C33+'Tb 2 Numeracy'!C35</f>
        <v>0</v>
      </c>
      <c r="AP6" s="212">
        <f>'Tb 2 Numeracy'!D33+'Tb 2 Numeracy'!D35</f>
        <v>0</v>
      </c>
      <c r="AQ6" s="212">
        <f>'Tb 2 Numeracy'!E33+'Tb 2 Numeracy'!E35</f>
        <v>0</v>
      </c>
      <c r="AR6" s="212">
        <f>'Tb 2 Numeracy'!F33+'Tb 2 Numeracy'!F35</f>
        <v>0</v>
      </c>
      <c r="AS6" s="214">
        <f>'Tb 2 Numeracy'!H33+'Tb 2 Numeracy'!H35</f>
        <v>0</v>
      </c>
      <c r="AT6" s="214">
        <f>'Tb 2 Numeracy'!I33+'Tb 2 Numeracy'!I35</f>
        <v>0</v>
      </c>
      <c r="AU6" s="215">
        <f>AA6+AH6+AO6</f>
        <v>0</v>
      </c>
      <c r="AV6" s="216">
        <f>AA6+AH6</f>
        <v>0</v>
      </c>
      <c r="AW6" s="217">
        <f>'Tb 3 ICT'!B11+'Tb 3 ICT'!B13</f>
        <v>0</v>
      </c>
      <c r="AX6" s="218">
        <f>'Tb 3 ICT'!C11+'Tb 3 ICT'!C13</f>
        <v>0</v>
      </c>
      <c r="AY6" s="218">
        <f>'Tb 3 ICT'!D11+'Tb 3 ICT'!D13</f>
        <v>0</v>
      </c>
      <c r="AZ6" s="218">
        <f>'Tb 3 ICT'!E11+'Tb 3 ICT'!E13</f>
        <v>0</v>
      </c>
      <c r="BA6" s="218">
        <f>'Tb 3 ICT'!F11+'Tb 3 ICT'!F13</f>
        <v>0</v>
      </c>
      <c r="BB6" s="219">
        <f>'Tb 3 ICT'!H11+'Tb 3 ICT'!H13</f>
        <v>0</v>
      </c>
      <c r="BC6" s="219">
        <f>'Tb 3 ICT'!I11+'Tb 3 ICT'!I13</f>
        <v>0</v>
      </c>
      <c r="BD6" s="217">
        <f>'Tb 3 ICT'!B22+'Tb 3 ICT'!B24</f>
        <v>0</v>
      </c>
      <c r="BE6" s="218">
        <f>'Tb 3 ICT'!C22+'Tb 3 ICT'!C24</f>
        <v>0</v>
      </c>
      <c r="BF6" s="218">
        <f>'Tb 3 ICT'!D22+'Tb 3 ICT'!D24</f>
        <v>0</v>
      </c>
      <c r="BG6" s="218">
        <f>'Tb 3 ICT'!E22+'Tb 3 ICT'!E24</f>
        <v>0</v>
      </c>
      <c r="BH6" s="218">
        <f>'Tb 3 ICT'!F22+'Tb 3 ICT'!F24</f>
        <v>0</v>
      </c>
      <c r="BI6" s="219">
        <f>'Tb 3 ICT'!H22+'Tb 3 ICT'!H24</f>
        <v>0</v>
      </c>
      <c r="BJ6" s="219">
        <f>'Tb 3 ICT'!I22+'Tb 3 ICT'!I24</f>
        <v>0</v>
      </c>
      <c r="BK6" s="220">
        <f>AX6+BE6</f>
        <v>0</v>
      </c>
      <c r="BL6" s="221">
        <f>AX6</f>
        <v>0</v>
      </c>
    </row>
    <row r="8" spans="1:64" x14ac:dyDescent="0.2">
      <c r="A8" s="239" t="s">
        <v>125</v>
      </c>
      <c r="B8" s="239"/>
      <c r="C8" s="239"/>
      <c r="D8" s="239"/>
      <c r="E8" s="239"/>
      <c r="F8" s="239"/>
    </row>
    <row r="10" spans="1:64" x14ac:dyDescent="0.2">
      <c r="A10" s="244" t="s">
        <v>123</v>
      </c>
      <c r="B10" s="244"/>
      <c r="C10" s="244"/>
      <c r="D10" s="244"/>
      <c r="E10" s="244"/>
    </row>
    <row r="12" spans="1:64" x14ac:dyDescent="0.2">
      <c r="A12" s="244" t="s">
        <v>124</v>
      </c>
      <c r="B12" s="244"/>
      <c r="C12" s="244"/>
      <c r="D12" s="244"/>
      <c r="E12" s="244"/>
    </row>
    <row r="14" spans="1:64" x14ac:dyDescent="0.2">
      <c r="A14" s="244" t="s">
        <v>126</v>
      </c>
      <c r="B14" s="244"/>
      <c r="C14" s="244"/>
      <c r="D14" s="244"/>
      <c r="E14" s="244"/>
    </row>
  </sheetData>
  <sheetProtection algorithmName="SHA-512" hashValue="sHQzs9gAodQNe88cFZu4TFMxTz57ep4exSfdRNcPhwWLYEmiV+GHm3xSwgvF2k0RI+DRlsHXymfGKun4sGctXA==" saltValue="AmkJwtOoj/89U2/CHiZJNg==" spinCount="100000" sheet="1" objects="1" scenarios="1"/>
  <mergeCells count="20">
    <mergeCell ref="AW4:BC4"/>
    <mergeCell ref="BD4:BJ4"/>
    <mergeCell ref="BK4:BL4"/>
    <mergeCell ref="A6:B6"/>
    <mergeCell ref="A3:B5"/>
    <mergeCell ref="C3:Y3"/>
    <mergeCell ref="Z3:AT3"/>
    <mergeCell ref="AW3:BL3"/>
    <mergeCell ref="C4:I4"/>
    <mergeCell ref="J4:P4"/>
    <mergeCell ref="AU4:AV4"/>
    <mergeCell ref="A8:F8"/>
    <mergeCell ref="A10:E10"/>
    <mergeCell ref="A12:E12"/>
    <mergeCell ref="A14:E14"/>
    <mergeCell ref="AN4:AT4"/>
    <mergeCell ref="Q4:W4"/>
    <mergeCell ref="X4:Y4"/>
    <mergeCell ref="Z4:AF4"/>
    <mergeCell ref="AG4:AM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Tb 1 Literacy</vt:lpstr>
      <vt:lpstr>Tb 2 Numeracy</vt:lpstr>
      <vt:lpstr>Tb 3 ICT</vt:lpstr>
      <vt:lpstr>Tb 4 2- year Summary</vt:lpstr>
      <vt:lpstr>Analysis 2-year summary</vt:lpstr>
      <vt:lpstr>'Tb 1 Literacy'!Print_Area</vt:lpstr>
      <vt:lpstr>'Tb 2 Numeracy'!Print_Area</vt:lpstr>
      <vt:lpstr>'Tb 3 ICT'!Print_Area</vt:lpstr>
      <vt:lpstr>'Tb 4 2- year Summary'!Print_Area</vt:lpstr>
    </vt:vector>
  </TitlesOfParts>
  <Company>Deni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WhitesideA</dc:creator>
  <cp:lastModifiedBy>Margaret</cp:lastModifiedBy>
  <cp:lastPrinted>2018-12-10T09:46:57Z</cp:lastPrinted>
  <dcterms:created xsi:type="dcterms:W3CDTF">2004-07-07T09:04:08Z</dcterms:created>
  <dcterms:modified xsi:type="dcterms:W3CDTF">2023-09-26T15:44:02Z</dcterms:modified>
</cp:coreProperties>
</file>